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MONTERIA AMABLE\2024\PAAC 2024\"/>
    </mc:Choice>
  </mc:AlternateContent>
  <xr:revisionPtr revIDLastSave="0" documentId="13_ncr:1_{676AF991-492B-4044-9DDE-58EC31825D6B}" xr6:coauthVersionLast="47" xr6:coauthVersionMax="47" xr10:uidLastSave="{00000000-0000-0000-0000-000000000000}"/>
  <bookViews>
    <workbookView xWindow="-110" yWindow="-110" windowWidth="19420" windowHeight="10300" firstSheet="6" activeTab="7" xr2:uid="{FEB3E76B-3966-5042-92C3-5339A22C038B}"/>
  </bookViews>
  <sheets>
    <sheet name="CONSOLIDADO" sheetId="8" r:id="rId1"/>
    <sheet name="MATRIZ RIESGOS CORRUPCION" sheetId="1" r:id="rId2"/>
    <sheet name="COMP 1-GESTIÒN DEL RIESGO" sheetId="2" r:id="rId3"/>
    <sheet name="COMP 2-ANTI TRAMITES" sheetId="3" r:id="rId4"/>
    <sheet name="COMP 3 RENDICION DE CUENTAS" sheetId="4" r:id="rId5"/>
    <sheet name="COMP 4 ATENCION AL CIUDADANO" sheetId="5" r:id="rId6"/>
    <sheet name="COMP 5 TRANSPARENCIA -ACC INFOR" sheetId="6" r:id="rId7"/>
    <sheet name="COMP 6 INICIATIVAS ADC" sheetId="7" r:id="rId8"/>
  </sheets>
  <definedNames>
    <definedName name="_xlnm.Print_Titles" localSheetId="2">'COMP 1-GESTIÒN DEL RIESGO'!$2:$4</definedName>
    <definedName name="_xlnm.Print_Titles" localSheetId="3">'COMP 2-ANTI TRAMITES'!$2:$5</definedName>
    <definedName name="_xlnm.Print_Titles" localSheetId="4">'COMP 3 RENDICION DE CUENTAS'!$2:$4</definedName>
    <definedName name="_xlnm.Print_Titles" localSheetId="1">'MATRIZ RIESGOS CORRUPCION'!$1:$7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8" l="1"/>
  <c r="H12" i="8"/>
  <c r="F23" i="8"/>
  <c r="F22" i="8"/>
  <c r="G22" i="8"/>
  <c r="H22" i="8"/>
  <c r="E21" i="8"/>
  <c r="F21" i="8"/>
  <c r="G21" i="8"/>
  <c r="H21" i="8"/>
  <c r="F20" i="8"/>
  <c r="G20" i="8"/>
  <c r="H20" i="8"/>
  <c r="F19" i="8"/>
  <c r="G19" i="8"/>
  <c r="H19" i="8"/>
  <c r="F18" i="8"/>
  <c r="F16" i="8"/>
  <c r="G16" i="8"/>
  <c r="H16" i="8"/>
  <c r="F15" i="8"/>
  <c r="F14" i="8"/>
  <c r="G14" i="8"/>
  <c r="H14" i="8"/>
  <c r="E13" i="8"/>
  <c r="F13" i="8"/>
  <c r="F11" i="8"/>
  <c r="G11" i="8"/>
  <c r="H11" i="8"/>
  <c r="F10" i="8"/>
  <c r="G10" i="8"/>
  <c r="H10" i="8"/>
  <c r="F9" i="8"/>
  <c r="G9" i="8"/>
  <c r="H9" i="8"/>
  <c r="F8" i="8"/>
  <c r="F7" i="8"/>
  <c r="F6" i="8"/>
  <c r="F5" i="8"/>
  <c r="G5" i="8"/>
  <c r="H5" i="8"/>
  <c r="F4" i="8"/>
  <c r="E23" i="8"/>
  <c r="E22" i="8"/>
  <c r="E20" i="8"/>
  <c r="E19" i="8"/>
  <c r="E18" i="8"/>
  <c r="E17" i="8"/>
  <c r="G17" i="8"/>
  <c r="H17" i="8"/>
  <c r="E16" i="8"/>
  <c r="E15" i="8"/>
  <c r="E14" i="8"/>
  <c r="E11" i="8"/>
  <c r="E10" i="8"/>
  <c r="E9" i="8"/>
  <c r="E8" i="8"/>
  <c r="E7" i="8"/>
  <c r="E6" i="8"/>
  <c r="E5" i="8"/>
  <c r="E3" i="8"/>
  <c r="E4" i="8"/>
  <c r="D22" i="8"/>
  <c r="D21" i="8"/>
  <c r="D20" i="8"/>
  <c r="D19" i="8"/>
  <c r="D18" i="8"/>
  <c r="D17" i="8"/>
  <c r="D16" i="8"/>
  <c r="D15" i="8"/>
  <c r="D14" i="8"/>
  <c r="D13" i="8"/>
  <c r="D12" i="8"/>
  <c r="D11" i="8"/>
  <c r="D10" i="8"/>
  <c r="D9" i="8"/>
  <c r="D7" i="8"/>
  <c r="D6" i="8"/>
  <c r="D5" i="8"/>
  <c r="D4" i="8"/>
  <c r="D3" i="8"/>
  <c r="G13" i="8"/>
  <c r="H13" i="8"/>
  <c r="G6" i="8"/>
  <c r="H6" i="8"/>
  <c r="G7" i="8"/>
  <c r="H7" i="8"/>
  <c r="G8" i="8"/>
  <c r="H8" i="8"/>
  <c r="G18" i="8"/>
  <c r="H18" i="8"/>
  <c r="G23" i="8"/>
  <c r="H23" i="8"/>
  <c r="G15" i="8"/>
  <c r="H15" i="8"/>
  <c r="G3" i="8"/>
  <c r="H3" i="8"/>
  <c r="G4" i="8"/>
  <c r="H4" i="8"/>
</calcChain>
</file>

<file path=xl/sharedStrings.xml><?xml version="1.0" encoding="utf-8"?>
<sst xmlns="http://schemas.openxmlformats.org/spreadsheetml/2006/main" count="892" uniqueCount="516">
  <si>
    <t>ACTIVIDADES</t>
  </si>
  <si>
    <t>DESCRIPCIÓN DEL AVANCE</t>
  </si>
  <si>
    <t>CONCEPTO OFICINA CONTROL INTERNO</t>
  </si>
  <si>
    <t>SUBCOMPONENTE / PROCESO 1                                           POLÍTICA DE ADMINISTRACIÓN DE RIESGOS DE CORRUPCIÓN</t>
  </si>
  <si>
    <t>Ajustar la política de administración de riesgo</t>
  </si>
  <si>
    <t xml:space="preserve">Realizar la Re inducción y Resocialización de la Política de Riesgos de Corrupción con los Representantes de cada Area, para que esta sea Replicada en cada una de ellas. </t>
  </si>
  <si>
    <t>Publicar la política de riesgos de corrupción</t>
  </si>
  <si>
    <t>Política de riesgos de corrupción actualizada</t>
  </si>
  <si>
    <t>Lideres de proceso</t>
  </si>
  <si>
    <t>Política de riesgos de corrupción socializada</t>
  </si>
  <si>
    <t>COMPONENTE 1: GESTIÓN DEL RIESGO DE CORRUPCIÓN  -  MAPA DE RIESGOS DE CORRUPCIÓN</t>
  </si>
  <si>
    <t>Objetivo:</t>
  </si>
  <si>
    <t>SUBCOMPONENTE / PROCESOS</t>
  </si>
  <si>
    <t>META O PRODUCTO</t>
  </si>
  <si>
    <t>RESPONSABLE</t>
  </si>
  <si>
    <t>FECHA INICIO</t>
  </si>
  <si>
    <t>FECHA TERMINACIÓN</t>
  </si>
  <si>
    <t>1.1.1</t>
  </si>
  <si>
    <t>1.1.2</t>
  </si>
  <si>
    <t>1.1.3</t>
  </si>
  <si>
    <t xml:space="preserve">Política de riesgos de corrupción ajustada publicada </t>
  </si>
  <si>
    <t>1.2.1</t>
  </si>
  <si>
    <t>Realizar  mesas de trabajo con los representantes de cada una de las dependencias a fin de actualizar el mapa de riesgo  de corrupción</t>
  </si>
  <si>
    <t>Riesgos de corrupción identificados</t>
  </si>
  <si>
    <t>1.2.2</t>
  </si>
  <si>
    <t>Mapa de riesgos de corrupción ajustado</t>
  </si>
  <si>
    <t>1.2.3</t>
  </si>
  <si>
    <t>Mapa de riesgos de corrupción socializado</t>
  </si>
  <si>
    <t>1.2.4</t>
  </si>
  <si>
    <t>Publicar el mapa de riesgos de corrupción definitivo</t>
  </si>
  <si>
    <t>Mapa de riesgos de corrupción publicado</t>
  </si>
  <si>
    <t>Responsables de control interno</t>
  </si>
  <si>
    <t>SUBCOMPONENTE / PROCESO 3                                             CONSULTA Y DIVULGACIÓN</t>
  </si>
  <si>
    <t>1.3.1</t>
  </si>
  <si>
    <t>Mapa de riesgos de corrupción publicado permanentemente</t>
  </si>
  <si>
    <t>Divulgar el mapa de riesgos de corrupción definitivo</t>
  </si>
  <si>
    <t>SUBCOMPONENTE /PROCESO 4                                           MONITOREO O REVISIÓN</t>
  </si>
  <si>
    <t>1.4.1</t>
  </si>
  <si>
    <t>Gestionar periódicamente los riesgos de corrupción. Cuatrimestralmente revisión o cuando se presenten a través de ente de control</t>
  </si>
  <si>
    <t>Riesgos de corrupción administrados</t>
  </si>
  <si>
    <t>Responsables de los procesos</t>
  </si>
  <si>
    <t>1.4.2</t>
  </si>
  <si>
    <t>Garantizar controles eficaces y eficientes</t>
  </si>
  <si>
    <t>Controles eficaces y eficientes</t>
  </si>
  <si>
    <t>1.4.3</t>
  </si>
  <si>
    <t>Detectar cambios en el contexto interno y externo</t>
  </si>
  <si>
    <t>Análisis del contexto actualizado en forma cuatrimestral</t>
  </si>
  <si>
    <t>1.4.4</t>
  </si>
  <si>
    <t xml:space="preserve">Identificar riesgos emergentes </t>
  </si>
  <si>
    <t>Riesgos de corrupción emergentes identificados de forma cuatrimestral</t>
  </si>
  <si>
    <t>1.4.5</t>
  </si>
  <si>
    <t>Actualizar el mapa de riesgos de corrupción</t>
  </si>
  <si>
    <t>Mapa de riesgos de corrupción ajustado cuatrimestral</t>
  </si>
  <si>
    <t>1.4.6</t>
  </si>
  <si>
    <t>Monitorear cuatrimestralmente  el cumplimiento de las acciones propuestas para la administración de riesgos de corrupción y retroalimentar a los líderes de proceso</t>
  </si>
  <si>
    <t>Reporte de monitoreo cuatrimestral</t>
  </si>
  <si>
    <t>1.5.1</t>
  </si>
  <si>
    <t>Realizar análisis de causas  y controles - Riesgos de Corrupción</t>
  </si>
  <si>
    <t>Informe de seguimiento al mapa de riesgos de corrupción, en el formato establecido.</t>
  </si>
  <si>
    <t>1.5.2</t>
  </si>
  <si>
    <t>Realizar seguimiento a la efectividad de los controles incorporados - Riesgos de Corrupción</t>
  </si>
  <si>
    <t>Informe cuatrimestral</t>
  </si>
  <si>
    <t>Prevenir la materialización de los riesgos de corrupción identificados, mediante la implementación de acciones y controles en el mapa de riesgos de corrupción</t>
  </si>
  <si>
    <t>COMPONENTE 2: ANTI -TRAMITES</t>
  </si>
  <si>
    <t>Garantizar el acceso oportuno y efectivo a los trámites y servicios que brinda la entidad.</t>
  </si>
  <si>
    <t xml:space="preserve"> DATOS TRÁMITES  EN PROCESO DE INSCRIPCION </t>
  </si>
  <si>
    <t>ESTADO ACTUAL Y CORRECTIVOS A REALIZAR</t>
  </si>
  <si>
    <t>PLAN DE EJECUCIÓN</t>
  </si>
  <si>
    <t>TIPO</t>
  </si>
  <si>
    <t>NOMBRE</t>
  </si>
  <si>
    <t>SITUACIÓN ACTUAL</t>
  </si>
  <si>
    <t>MEJORA A IMPLEMENTAR</t>
  </si>
  <si>
    <t>BENEFICIO AL CIUDADANO Y/O ENTIDAD</t>
  </si>
  <si>
    <t>TIPO RACIONALIZACIÓN</t>
  </si>
  <si>
    <t>ACCIONES RACIONALIZACIÓN</t>
  </si>
  <si>
    <t>FECHA FINAL</t>
  </si>
  <si>
    <t>Digital</t>
  </si>
  <si>
    <t>Atención y gestión de PQRS</t>
  </si>
  <si>
    <t>Gerencia</t>
  </si>
  <si>
    <t>Implementado</t>
  </si>
  <si>
    <t>Mantenimiento del portal web periódicamente para tener un mejor mecanismo digital de las PQRS,  y mantenimiento de equipos de comunicación y computo.</t>
  </si>
  <si>
    <t>Dinamizar la interacción entre la entidad y la ciudadanía.</t>
  </si>
  <si>
    <t>Tecnológico</t>
  </si>
  <si>
    <t>Establecimiento de diferentes canales de atención</t>
  </si>
  <si>
    <t>Presencial</t>
  </si>
  <si>
    <t>Control interno</t>
  </si>
  <si>
    <t>Optimizar el procedimiento y realizar reinducción y retroalimentación con funcionarios y contratistas de la entidad</t>
  </si>
  <si>
    <t>Mejorar los tiempos del proceso interno de la entidad, lo cual se verá reflejado en un tramite más ágil ante el usuario.</t>
  </si>
  <si>
    <t>Administrativa</t>
  </si>
  <si>
    <t>Reducción de tiempo de tareas o actividades</t>
  </si>
  <si>
    <t>Procesos internos</t>
  </si>
  <si>
    <t>Técnicos de archivos</t>
  </si>
  <si>
    <t>Mantener el proceso de digitalización del archivo institucional actualizados sobre los nuevos documentos que se generen periódicamente.</t>
  </si>
  <si>
    <t>Automatizar y agilizar la entrega y recibo de información.</t>
  </si>
  <si>
    <t xml:space="preserve">COMPONENTE 3:  RENDICIÓN DE CUENTAS </t>
  </si>
  <si>
    <t>Fortalecer los escenarios de diálogo y retroalimentación con la ciudadanía y grupos  de interés para incluirlos como actores permanentes de la gestión</t>
  </si>
  <si>
    <t>SUBCOMPONENTE</t>
  </si>
  <si>
    <t>FECHA PROGRAMADA</t>
  </si>
  <si>
    <t>SUBCOMPONENTE 1                                           INFORMACIÓN DE CALIDAD Y EN LENGUAJE COMPRENSIBLE</t>
  </si>
  <si>
    <t>3.1.1</t>
  </si>
  <si>
    <t>Publicar, difundir y mantener actualizada información de interés para los ciudadanos dentro de la pagina institucional.</t>
  </si>
  <si>
    <t xml:space="preserve">boletines informativos vía pagina web/redes sociales  de la información relevante que se requiera ser informada </t>
  </si>
  <si>
    <t>comunicadora social</t>
  </si>
  <si>
    <t>permanente</t>
  </si>
  <si>
    <t>3.1.2</t>
  </si>
  <si>
    <t>Actualización del Plan de Comunicaciones de la entidad y revisión de política y lineamientos específicos sobre comunicaciones</t>
  </si>
  <si>
    <t>plan de comunicación actualizado y acorde a las necesidades y políticas de comunicación de la entidad.</t>
  </si>
  <si>
    <t>3.1.3</t>
  </si>
  <si>
    <t xml:space="preserve">Publicación oportuna de los diferentes procesos contractuales en el SECOP </t>
  </si>
  <si>
    <t>Sistemas de información diligenciados oportunamente</t>
  </si>
  <si>
    <t>Coordinador de Contratación y Equipo de Sistemas</t>
  </si>
  <si>
    <t>SUBCOMPONENTE 2                                            DIÁLOGO DE DOBLE VÍA CON LA CIUDADANÍA Y SUS ORGANIZACIONES</t>
  </si>
  <si>
    <t>3.2.1</t>
  </si>
  <si>
    <t>Socializar las diferentes obras o proyectos que realiza  Montería Ciudad Amable S.A.S. manteniendo los puntos de información para la comunidad.</t>
  </si>
  <si>
    <t>puntos de información activos para la comunidad en las obras.</t>
  </si>
  <si>
    <t>equipo social</t>
  </si>
  <si>
    <t>3.2.2</t>
  </si>
  <si>
    <t>Mantener el uso de redes sociales como Facebook, Twitter e Instagram para establecer espacios de dialogo y captación de información</t>
  </si>
  <si>
    <t>redes sociales actualizadas y activas para el alcance de la comunidad en general</t>
  </si>
  <si>
    <t>3.2,3</t>
  </si>
  <si>
    <t>Participación en ferias y audiencias Pública de Rendición de Cuentas en conjunto con la Alcaldía de Montería</t>
  </si>
  <si>
    <t>participación activa de estrategia de rendición en conjunto con Alcaldía de Montería</t>
  </si>
  <si>
    <t xml:space="preserve">todos los funcionarios y contratistas </t>
  </si>
  <si>
    <t>3.2,4</t>
  </si>
  <si>
    <t>Disponibilidad de información de rendición de cuentas en web institucional</t>
  </si>
  <si>
    <t>Informe de Rendición de Cuentas Publicado en la web institucional.</t>
  </si>
  <si>
    <t>SUBCOMPONENTE 3                                                 INCENTIVOS PARA MOTIVAR LA CULTURA DE LA RENDICIÓN Y PETICIÓN DE CUENTAS</t>
  </si>
  <si>
    <t>3.3.1</t>
  </si>
  <si>
    <t>Capacitación a funcionarios en temas de política anticorrupción, rendición de cuentas o transparencia.</t>
  </si>
  <si>
    <t xml:space="preserve">personal capacitado y competente para ejercer sus funciones en la entidad </t>
  </si>
  <si>
    <t>Gerente</t>
  </si>
  <si>
    <t>3.3.2</t>
  </si>
  <si>
    <t xml:space="preserve">Divulgar e incluir las sugerencias, recomendaciones y conclusiones de los ciudadanos y grupos de interés en acciones de mejora y plan anticorrupción </t>
  </si>
  <si>
    <t xml:space="preserve">hacer participes a la ciudadanía en las mejoras del plan anticorrupción </t>
  </si>
  <si>
    <t xml:space="preserve">control interno </t>
  </si>
  <si>
    <t>SUBCOMPONENTE 4                                               EVALUACIÓN Y RETROALIMENTACIÓN A  LA GESTIÓN INSTITUCIONAL</t>
  </si>
  <si>
    <t>3.4.1</t>
  </si>
  <si>
    <t>Evaluación de la estrategia de rendición de cuentas y de comunicación en el marco del plan anticorrupción y del modelo de control interno</t>
  </si>
  <si>
    <t>informes de auditoria</t>
  </si>
  <si>
    <t>COMPONENTE 4:  SERVICIO AL CIUDADANO</t>
  </si>
  <si>
    <t>Garantizar un servicio a la ciudadanía cálido, oportuno y efectivo, con criterios diferenciales de accesibilidad</t>
  </si>
  <si>
    <t>FECHA DE INICIO</t>
  </si>
  <si>
    <t>FECHA DE TERMINACIÓN</t>
  </si>
  <si>
    <t>SUBCOMPONENTE 1                           ESTRUCTURA ADMINISTRATIVA Y DIRECCIONAMIENTO ESTRATÉGICO</t>
  </si>
  <si>
    <t>4.1.1</t>
  </si>
  <si>
    <t>Desarrollar e implementar los Protocolos para atención al ciudadano a través de los diferentes canales, actualizados e implementados.</t>
  </si>
  <si>
    <t>Protocolos para atención al ciudadano, actualizados e implementados a funcionarios y contratistas</t>
  </si>
  <si>
    <t>Equipo social</t>
  </si>
  <si>
    <t>4.1.2</t>
  </si>
  <si>
    <t>Realizar socialización de los protocolos de atención a los funcionarios y contratista de la oficina de atención al ciudadano.</t>
  </si>
  <si>
    <t>Socialización a los funcionarios de la oficina de atención al ciudadano y contratistas</t>
  </si>
  <si>
    <t>SUBCOMPONENTE 2                           FORTALECIMIENTO DE LOS CANALES DE ATENCIÓN</t>
  </si>
  <si>
    <t>4.2.1</t>
  </si>
  <si>
    <t>Actualización permanente del canal informativo digital de la entidad(portal web institucional).</t>
  </si>
  <si>
    <t>Canales informativos digitales en funcionamiento</t>
  </si>
  <si>
    <t>Equipo social y sistemas</t>
  </si>
  <si>
    <t>4.2.2</t>
  </si>
  <si>
    <t xml:space="preserve">Realizar campañas de divulgación masiva de los canales de atención al ciudadano  </t>
  </si>
  <si>
    <t>Desarrollar campañas de divulgación permanente de los canales de atención al ciudadano</t>
  </si>
  <si>
    <t>SUBCOMPONENTE 3     TALENTO HUMANO</t>
  </si>
  <si>
    <t>4.3.1</t>
  </si>
  <si>
    <t>Realizar jornadas de capacitaciones y socializaciones  dirigidos a los  funcionarios y Servidores para fortalecer las competencias y habilidades  sobre mejoras Atención al Ciudadano</t>
  </si>
  <si>
    <t>Realizar capacitaciones periódicas.</t>
  </si>
  <si>
    <t>4.3.2</t>
  </si>
  <si>
    <t>Adopción del pacto de integridad por parte de los funcionarios y contratistas de Montería Ciudad Amable S.A.S.</t>
  </si>
  <si>
    <t>Adopción del pacto de integridad por parte de la totalidad de funcionarios y contratistas</t>
  </si>
  <si>
    <t>SUBCOMPONENTE 4                          NORMATIVO Y PROCEDIMENTAL</t>
  </si>
  <si>
    <t>4.4.1</t>
  </si>
  <si>
    <t>Revisión y seguimiento a los Procedimientos y lineamientos sobre Atención al Ciudadano</t>
  </si>
  <si>
    <t>Auditoria Interna</t>
  </si>
  <si>
    <t>Control Interno</t>
  </si>
  <si>
    <t>4.4.2</t>
  </si>
  <si>
    <t xml:space="preserve">Revisión continua del normograma </t>
  </si>
  <si>
    <t>Normograma actualizado</t>
  </si>
  <si>
    <t>jefe jurídico</t>
  </si>
  <si>
    <t>SUBCOMPONENTE 5                           RELACIONAMIENTO CON EL CIUDADANO</t>
  </si>
  <si>
    <t>4.5.1</t>
  </si>
  <si>
    <t>Actualización de la caracterización de usuarios y grupos de interés</t>
  </si>
  <si>
    <t>Caracterización de Grupos de Interés</t>
  </si>
  <si>
    <t>COMPONENTE 5:  TRANSPARENCIA Y ACCESO A LA INFORMACION</t>
  </si>
  <si>
    <t>Objetivo</t>
  </si>
  <si>
    <t>Garantizar el derecho de acceso y consolidar los mecanismos de publicidad de la información que produce o tiene en su custodia la entidad en desarrollo de su misión.</t>
  </si>
  <si>
    <t>SUBCOMPONENTE1                                                                                             LINEAMIENTO DE TRANSPARENCIA ACTIVA</t>
  </si>
  <si>
    <t>5.1.1</t>
  </si>
  <si>
    <t>Actualizar la información institucional registrada en el enlace de transparencia y acceso a la información frente a la normativa vigente.</t>
  </si>
  <si>
    <t>Comunicadora social - sistemas</t>
  </si>
  <si>
    <t>5.1.2</t>
  </si>
  <si>
    <t xml:space="preserve">Asegurar el registro y la actualización de las hojas de vida de los servidores y contratistas de Función Pública en el SIGEP </t>
  </si>
  <si>
    <t>100% de las hojas de vida de servidores y contratistas publicadas en el SIGEP</t>
  </si>
  <si>
    <t>Área de Gestión Humana</t>
  </si>
  <si>
    <t>Oficina Juridica-Contrataciòn</t>
  </si>
  <si>
    <t>5.1.3</t>
  </si>
  <si>
    <t xml:space="preserve">Asegurar el registro de los contratos en el SECOP y sus adiciones. En las fechas previstas. Y Los  contratos en ejecución publicarlos en la pagina web </t>
  </si>
  <si>
    <t>Oficina Juridica-Contrataciòn/Supervisores</t>
  </si>
  <si>
    <t>5.1.4</t>
  </si>
  <si>
    <t>Mantener publicadas las Políticas Públicas que se establezcan en la Institución.</t>
  </si>
  <si>
    <t>Políticas Públicas publicadas</t>
  </si>
  <si>
    <t>SUBCOMPONENTE 2                                                                                             LINEAMIENTOS DE TRANSPARENCIA PASIVA</t>
  </si>
  <si>
    <t>5.2.1</t>
  </si>
  <si>
    <t>implementar prueba piloto del formulario en línea en la nueva pagina web para la recepción de PQRSD de acuerdo con los lineamientos establecidos por MINTIC - DNSP</t>
  </si>
  <si>
    <t>Formulario implementado y pagina funcionado</t>
  </si>
  <si>
    <t>5.2.2</t>
  </si>
  <si>
    <t>Instalar en la sede  línea telefónica para denuncias de corrupción y link de denuncias en la nueva pagina web</t>
  </si>
  <si>
    <t>línea telefónica instalada con registro de denuncias</t>
  </si>
  <si>
    <t>SUBCOMPONENTE 3                                                                                             ELABORACIÓN LOS INSTRUMENTOS DE GESTIÓN DE LA INFORMACIÓN</t>
  </si>
  <si>
    <t>5.3.1</t>
  </si>
  <si>
    <t>Revisión y actualización de instrumentos de Transparencia</t>
  </si>
  <si>
    <t>Instrumentos de Transparencia Actualizados</t>
  </si>
  <si>
    <t>SUBCOMPONENTE 4         CRITERIO DIFERENCIAL DE ACCESIBILIDAD*</t>
  </si>
  <si>
    <t>5.4.1</t>
  </si>
  <si>
    <t>Inclusión de criterio diferencial de accesibilidad a obras y proyectos del Sistema Estratégico de Transporte Público de Pasajeros SETP para la ciudad de Montería</t>
  </si>
  <si>
    <t>Inclusión en la totalidad de obras y proyectos del SETP</t>
  </si>
  <si>
    <t>SUBCOMPONENTE 5    MONITOREO   ACCESO   A   LA INFORMACIÓN   PÚBLICA</t>
  </si>
  <si>
    <t>5.5.1</t>
  </si>
  <si>
    <t>Incluir en el informe de PQRSD  la identificación de número de solicitudes recibidas, número de solicitudes que fueron trasladadas a otra institución, tiempo de respuesta a cada solicitud y número de solicitudes en las que se negó el acceso a la información.</t>
  </si>
  <si>
    <t>Capítulo incluido en el informe de PQRSD</t>
  </si>
  <si>
    <t xml:space="preserve">Servicio al Ciudadano </t>
  </si>
  <si>
    <t>COMPONENTE 6:INICIATIVAS ADICIONALES</t>
  </si>
  <si>
    <t>Fortalecer la Cultura de la Transparencia y de rechazo a la corrupción.</t>
  </si>
  <si>
    <t>INDICADOR</t>
  </si>
  <si>
    <t>NO APLICA</t>
  </si>
  <si>
    <t>6.1.1</t>
  </si>
  <si>
    <t>Divulgar la política Antisoborno, Antifraude y Antipiratería de la entidad</t>
  </si>
  <si>
    <t xml:space="preserve">Política divulgada </t>
  </si>
  <si>
    <t>Jefe Oficina Jurdica</t>
  </si>
  <si>
    <t>6.1.2</t>
  </si>
  <si>
    <t>6.1.3</t>
  </si>
  <si>
    <t xml:space="preserve">Generar informe sobre el estado actual de las denuncias de corrupción recibidas a través del canal dispuesto por la entidad </t>
  </si>
  <si>
    <t xml:space="preserve">Informe realizado </t>
  </si>
  <si>
    <t>Area de Control Interno</t>
  </si>
  <si>
    <t>6.2.1</t>
  </si>
  <si>
    <t>Incluir dentro de los riesgos de corrupción la causa y control que mitigue el tema de los conflictos de interés</t>
  </si>
  <si>
    <t>6.2.2</t>
  </si>
  <si>
    <t xml:space="preserve">Optimizar el canal para denunciar probables dehechos de corrupción o conflictos de interés </t>
  </si>
  <si>
    <t>6.2.3</t>
  </si>
  <si>
    <t>Mantener el compromiso sobre confidencialidad, para funcionarios y contratistas</t>
  </si>
  <si>
    <t>6.2.4</t>
  </si>
  <si>
    <t>Mantener el lineamiento sobre la aplicación del compromiso de privacidad de la información para funcionarios y contratistas</t>
  </si>
  <si>
    <t>% AVANCE PERIODO INFORMADO</t>
  </si>
  <si>
    <t>SEGUIMIENTO</t>
  </si>
  <si>
    <t>AREA RESPONSABLE</t>
  </si>
  <si>
    <t>Un (1) informe realizado</t>
  </si>
  <si>
    <t xml:space="preserve">(2) campañas de divulgación </t>
  </si>
  <si>
    <t>Divulgación de campañas que fomenten la política de denuncia (tanto interna como externa incluyendo el canal de denuncias de corrupción)</t>
  </si>
  <si>
    <t>Campañas realizadas</t>
  </si>
  <si>
    <t xml:space="preserve">(1) una política divulgada </t>
  </si>
  <si>
    <t>Riesgos de conflictos de interés incluidos</t>
  </si>
  <si>
    <t xml:space="preserve">100% de los riesgos incluidos </t>
  </si>
  <si>
    <t>Formulario digitalizado</t>
  </si>
  <si>
    <t xml:space="preserve">Un (1) formulario digitalizado </t>
  </si>
  <si>
    <t>100% de cláusulas de confidencialidad aplicadas a los contratos</t>
  </si>
  <si>
    <t>Cláusulas de confidencialidad vigentes</t>
  </si>
  <si>
    <t>Lineamiento implementado</t>
  </si>
  <si>
    <t>Un (1) lineamiento implementado</t>
  </si>
  <si>
    <t>PROCESO</t>
  </si>
  <si>
    <t>DESCRIPCION DEL RIESGO</t>
  </si>
  <si>
    <t>CAUSA</t>
  </si>
  <si>
    <t>CONTROL ACTUAL</t>
  </si>
  <si>
    <t>GESTION GERENCIAL</t>
  </si>
  <si>
    <t>P1-1R1</t>
  </si>
  <si>
    <t>Intereses particulares o beneficio propio impidiendo que se muestre la gestión real de la Entidad</t>
  </si>
  <si>
    <t>Gerencia Montería Ciudad Amable SAS</t>
  </si>
  <si>
    <t>P2-3R2</t>
  </si>
  <si>
    <t xml:space="preserve">Omitir información  relacionada con la gestión de la Entidad  en los diferentes espacios de interlocución con las comunidades para favorecer acciones de terceros. </t>
  </si>
  <si>
    <t>"Intereses particulares</t>
  </si>
  <si>
    <t>Verificar con el área que corresponda, la información que se va a divulgar con los grupos de interés, una vez ejecutada la actividad con las comunidades, el profesional de gestión social debe diligenciar un acta con sus respectivos soportes, que evidencia la gestión realizada, de acuerdo con los lineamientos establecidos en el manual de gestión social.</t>
  </si>
  <si>
    <t>Gerencia Montería Ciudad Amable SAS -Equipo de Atención Social</t>
  </si>
  <si>
    <t>P2-3R4</t>
  </si>
  <si>
    <t>Manipular indebidamente la información correspondiente a las bases de datos (contactos de los peticionarios) generadas a través de plataformas y/o aplicativos donde se registran las PQRS, con el fin de impedir que se conozcan situaciones o comportamientos por fuera de las políticas, procedimientos, marco legal o principios éticos, o bien para favorecer a funcionarios de la entidad o terceros</t>
  </si>
  <si>
    <t>Presiones indebidas"</t>
  </si>
  <si>
    <t xml:space="preserve">Se cuenta con un procedimiento de Atención de Quejas y Reclamos, donde se ha establecido que cuando el área de servicio al usuario recibe la PQRS por los canales oficiales, se clasifican y direccionan al enlace de la dependencia correspondiente, para su tramité de acuerdo con las competencias.   </t>
  </si>
  <si>
    <t>GESTION TECNICA</t>
  </si>
  <si>
    <t>P2-1R5</t>
  </si>
  <si>
    <t>Intereses particulares</t>
  </si>
  <si>
    <t>Presiones indebidas</t>
  </si>
  <si>
    <t>Revisión mensual de acuerdo a las necesidades y seguimiento de los protocolos de, cuyos resultados son analizados en las reuniones  que hacen parte del de los comités, de encontrarse desviaciones o situaciones no comunes, se indaga su origen y se definen acciones según resultados, dejando constancia en las actas de reuniones.</t>
  </si>
  <si>
    <t>Área Tecnica Montería Ciudad Amable SAS</t>
  </si>
  <si>
    <t>P2-1R6</t>
  </si>
  <si>
    <t>Alianza entre interventor y contratista con el propósito de manipular la información para alterar la facturación de las obras ejecutadas</t>
  </si>
  <si>
    <t>la supervisión del contrato de Interventoría, y otros contratos se adelantan mediante la revisión y aprobación del informe mensual de actividades. En caso de encontrar inconsistencias en el informe, se devuelve para su aclaración y ajuste, dejando como evidencia final el Certificado de Cumplimiento.</t>
  </si>
  <si>
    <t>Área Técnica Montería Ciudad Amable SAS-Equipo de Obras</t>
  </si>
  <si>
    <t>P2-1R7</t>
  </si>
  <si>
    <t>Alterar datos relacionados con indicadores de desempeño de las empresas operadoras con el fin de ocultar incumplimiento de los concesionarios a cambio de sobornos</t>
  </si>
  <si>
    <t>Durante los comités técnico operativo se realiza la revisión periódica y conjunta por parte de los Colaboradores de la Gerencia Técnica con las empresas operadoras, en los comités se evalúan los indicadores de desempeño para verificar datos y determinar si existen comportamientos atípicos, errores o desviaciones, dejando como evidencia las actas.</t>
  </si>
  <si>
    <t>Área Técnica Montería Ciudad Amable SAS-Equipo de Operaciones</t>
  </si>
  <si>
    <t>P2-1R8</t>
  </si>
  <si>
    <t>Gestionar bajo presión cambios no justificados, tomadas por el nivel de gerencia general, o alcaldía en las obras de infraestructura y la operación del SETP por solicitud de terceros o a cambio de favores para estos.</t>
  </si>
  <si>
    <t>Se debe contar con evidencia en el informe de estudio técnico que justifica, y sirve de soporte para la toma de decisiones por parte de la alta gerencia</t>
  </si>
  <si>
    <t>Área Técnica Montería Ciudad Amable SAS-Equipo de Operaciones-Infraestructura</t>
  </si>
  <si>
    <t>GESTION JURIDICA Y DE CONTRATACIÒN</t>
  </si>
  <si>
    <t>P2-2R9</t>
  </si>
  <si>
    <t>Manejo inadecuado e inoportuno  de la información institucional relacionada con la defensa judicial de la Entidad con fines particulares</t>
  </si>
  <si>
    <t xml:space="preserve">Vigilancia Judicial periódica de los procesos, mediante verificación de los Juzgados y las notificaciones respectivas  las cuales son informadas a la gerencia             </t>
  </si>
  <si>
    <t>P2-2R10</t>
  </si>
  <si>
    <t>Adjudicar contratos a proveedores con  acuerdos colusorios con particulares o personas de la misma entidad, con el fin de obtener beneficio propio en detrimento de la entidad</t>
  </si>
  <si>
    <t>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t>
  </si>
  <si>
    <t>Jefe Jurídico, Área de Compras -Contratación</t>
  </si>
  <si>
    <t>P2-2R11</t>
  </si>
  <si>
    <t>Direccionar procesos de selección de proveedores  a favor de terceros relacionados a cambo de dadivas o favores personales</t>
  </si>
  <si>
    <t>GESTION DOCUMENTAL</t>
  </si>
  <si>
    <t>P3-2R13</t>
  </si>
  <si>
    <t>Manipulación (extracción de documentos, cambio o adulteración de documentos) de los expedientes de archivo para beneficio propio, de otros funcionarios  o de terceros, con el fin de beneficiarlos inapropiadamente o conseguir dádivas o favores</t>
  </si>
  <si>
    <t>El profesional de archivo aplica la Directriz de Préstamo de documentos exclusivo a Funcionarios (nómina) y el Préstamo a terceros, incluido contratistas,  con el acompañamiento de un funcionario responsable, dejando registro en la planilla de control de prestamos el nombre del responsable por la custodia de los documentos, de no cumplirse se abstiene de entregar documentos.</t>
  </si>
  <si>
    <t>Jefe Jurídico, Área de Archivo-Almacén</t>
  </si>
  <si>
    <t>GESTION ADMINISTRATIVA-FINANCIERA</t>
  </si>
  <si>
    <t>P3-2R14</t>
  </si>
  <si>
    <t>Manipulación de las pruebas del proceso de selección, con el fin de beneficiar a terceros generando nepotismo,  bien sea por conflicto de intereses o por acuerdos para recibir dádivas o favores personales</t>
  </si>
  <si>
    <t xml:space="preserve">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pública.-Idoneidad de la Hoja de vida, estudio, perfiles, experiencia durante el proceso contratación </t>
  </si>
  <si>
    <t>Gerencia Montería Ciudad Amable SAS-Área financiera y Contable</t>
  </si>
  <si>
    <t>P3-2R15</t>
  </si>
  <si>
    <t>Que los funcionarios reciban algún tipo de comisión para que se  liquide  cuentas por pagar sin el lleno de los requisitos  contractuales, legales o procedimentales</t>
  </si>
  <si>
    <t xml:space="preserve">*Aplicación de los procedimientos actuales y verificación del cumplimiento de los requisitos exigidos. </t>
  </si>
  <si>
    <t>*Verificación del cumplimiento de los requisitos por diferentes instancias en el proceso</t>
  </si>
  <si>
    <t>*Segregación de  las actividades de liquidación y aprobación de las cuentas por pagar por diferentes responsables</t>
  </si>
  <si>
    <t>Gerencia Montería Ciudad Amable SAS-Area financiera y Contable</t>
  </si>
  <si>
    <t>P3-2R16</t>
  </si>
  <si>
    <t>Incumplimiento a las funciones y principios en el ejercicio de los roles de la OCI  debido al ocultamiento o modificación de resultados de auditoría por parte de auditores y/o Jefe de la OCI, para beneficio propio o de terceros.</t>
  </si>
  <si>
    <t>La Alcaldía de Montería como El Jefe de la OCI socializa al equipo de trabajo de la OCI de Montería Ciudad Amable SAS y sus colaboradores, los instrumentos de auditoría, el alcance y ejecución de las mismas</t>
  </si>
  <si>
    <t>Gerencia Montería Ciudad Amable SAS-Área de Control Interno</t>
  </si>
  <si>
    <t>Intereses particulares Presiones indebidas</t>
  </si>
  <si>
    <t>ESTRATEGIA</t>
  </si>
  <si>
    <t>N° Actividades Programadas</t>
  </si>
  <si>
    <t>N° Actividades Cumplidas</t>
  </si>
  <si>
    <t>% de Avance</t>
  </si>
  <si>
    <t>Nivel de Cumplimiento</t>
  </si>
  <si>
    <t>GESTIÓN DEL RIESGO DE CORRUPCIÓN</t>
  </si>
  <si>
    <t>RACIONALIZACIÓN DE TRÁMITES</t>
  </si>
  <si>
    <t>RENDICIÓN DE CUENTAS</t>
  </si>
  <si>
    <t>MECANISMOS PARA MEJORAR LA ATENCIÓN AL CIUDADANO</t>
  </si>
  <si>
    <t>MECANISMOS PARA LA TRANSPARENCIA Y ACCESO A LA INFORMACIÓN</t>
  </si>
  <si>
    <t>INICIATIVAS ADICIONALES</t>
  </si>
  <si>
    <t xml:space="preserve">COMPONENTE </t>
  </si>
  <si>
    <t>COMPONENTE 1</t>
  </si>
  <si>
    <t>COMPONENTE 2</t>
  </si>
  <si>
    <t>COMPONENTE 3</t>
  </si>
  <si>
    <t>COMPONENTE 4</t>
  </si>
  <si>
    <t>COMPONENTE 5</t>
  </si>
  <si>
    <t>COMPONENTE 6</t>
  </si>
  <si>
    <t>SUBCOMPONENTE / PROCESO 5 SEGUIMIENTO</t>
  </si>
  <si>
    <t xml:space="preserve">SUBCOMPONENTE /     PROCESO  2                                                                      CONSTRUCCIÓN - ACTUALIZACIÓN  MAPA DE RIESGOS DE CORRUPCIÓN                                                      </t>
  </si>
  <si>
    <t>SUB COMPONENTE</t>
  </si>
  <si>
    <t>SUBCOMPONENTE / PROCESO 1 RACIONALIZACIÓN DE TRÁMITES</t>
  </si>
  <si>
    <t>Un operador o concesionario, ofrece una comisión o  pago a un funcionario con el fin de que altere las evaluaciones para obtener beneficios particulares. La cual puede suceder en dos instancias, por parte del funcionario del proceso o un miembro de alta dirección</t>
  </si>
  <si>
    <t>Ajustar el mapa de riesgos de corrupción con respecto a las observaciones dadas por los representantes de cada Area y a las denuncias que hayan sido interpuestas a través de algún ente de control durante los últimos 2 años</t>
  </si>
  <si>
    <t>Socializar del mapa de riesgos de corrupción con los representantes de cada Area</t>
  </si>
  <si>
    <t>El mapa de riesgo  de corrupción actualmente vigente y Actualizado mediante Acta de Marzo 16 de 2022</t>
  </si>
  <si>
    <t xml:space="preserve">Plataforma Web en funcioniento para el cuatrimestre </t>
  </si>
  <si>
    <t>Pagina Web de la Entidad</t>
  </si>
  <si>
    <t>Se evidencia una interacción permanente en materia de comunicación e información en redes sociales, mediante verificación de algunos proyectos de infraestructura y elementos que componente la operación estos en el periodo informado no se evidencia en la plataforma</t>
  </si>
  <si>
    <t>Pagina Web de la Entidad, Redes sociales</t>
  </si>
  <si>
    <t>Procesos de contratacion Cargados al Secop</t>
  </si>
  <si>
    <t>Informe de Rendicion de cuentas publicado en la plataforma web</t>
  </si>
  <si>
    <t xml:space="preserve">Se  recomienda que durante la capacitación pendiente, se realice un ejercicio y de retroalimentación y propuestas de las posibles mejoras a las que hubiese lugar por parte de los grupos de interés (Contratistas de la entidad) adicional a todas aquellas que presente la ciudadanía </t>
  </si>
  <si>
    <t>Area Social, Contratista de Apoyo, Procesos y procedimiento de atencion al ciudadano</t>
  </si>
  <si>
    <t>Se recomienda que se realice seguimiento a las PQRs del sistema de transporte de la ciudad de montería y se desarrolle encuestas de percepción y satisfacción del servicio para los usuarios</t>
  </si>
  <si>
    <t>Se recomienda que se fortalezca el seguimiento a las PQRs del sistema de transporte de la ciudad de montería y se desarrolle encuestas de percepción y satisfacción del servicio para los usuarios</t>
  </si>
  <si>
    <t>pacto de integridad de la Alcaldia de Monteria</t>
  </si>
  <si>
    <t>Procesos y Procedimientos relacionados con la  Atencion al ciudadano del Sistema Integrado de Gestion de Monteria Ciudad Amable sas</t>
  </si>
  <si>
    <t xml:space="preserve">La entidad cuenta con un Normograma actualizado </t>
  </si>
  <si>
    <t>Enlace de transparencia y acceso a la información del sitio web de MCA SAS con la información, actualizada revisión mínima cada 3 meses</t>
  </si>
  <si>
    <t>Se tiene un enlace de transparencia en la Plataforma se debe actualizar con informacion de interes frente a la normativa vigente.</t>
  </si>
  <si>
    <t>Hojas de vida del Personal vinculado a la entidad actualizado en la plataforma SIGEP</t>
  </si>
  <si>
    <t>No se evidencia en la plataforma WEB de la entidad</t>
  </si>
  <si>
    <t>La entidad debe publicar todas las politicas adoptadas, articuladas implementadas y/o  establecidas por Monteria Ciudad Amable SAS</t>
  </si>
  <si>
    <t>Se sugiere que  el formulario permita direcciona PQRs del sistema de transporte de la ciudad de montería, de la gestion adminitrativa de la entidad y de las obras de infraestrcutura, se debe incluir  encuestas de percepción y satisfacción del servicio para los usuarios en el aplicativo WEB</t>
  </si>
  <si>
    <t>Se evidencia en la plataforma WEB de la entidad, Formulario en línea  para la recepción de PQRSD por Monteria Ciudad Amable SAS</t>
  </si>
  <si>
    <t xml:space="preserve">Se evidencia en la plataforma WEB de la entidad, Formulario en línea  para la recepción de PQRSD por Monteria Ciudad Amable SAS, linea telefonica y ubicación </t>
  </si>
  <si>
    <t>Proyectos de obras e infrestrctura con criterio diferencial de accesibilidad</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</si>
  <si>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</si>
  <si>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Certificacion del Area juridica del Numero de Denuncias presentadas en el periodo, e informe detallado si aplicase</t>
  </si>
  <si>
    <t xml:space="preserve">
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</si>
  <si>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Mapa de Riesgos Actualizado para la Vigencia 2022</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</si>
  <si>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 e incluir campañas relacionadas</t>
  </si>
  <si>
    <t>Plataforma Web link para denuncias y campañas</t>
  </si>
  <si>
    <t xml:space="preserve">Todos los contratos de Montería Ciudad Amable S.A.S cuenta con clausulas de confidencialidad en sus obligaciones generales  </t>
  </si>
  <si>
    <t>SUBCOMPONENTE  1 INICIATIVAS ADICIONALES</t>
  </si>
  <si>
    <t>EVALUACIÒN PAAC-PRIMER CUATRIMESTRE DE 2022</t>
  </si>
  <si>
    <t>CONCEPTO DE LA OCI</t>
  </si>
  <si>
    <t>SEGUIMIENTO AL PLAN ANTICORRUPCION Y ATENCION AL CIUDADANO</t>
  </si>
  <si>
    <t>RIESGOS DEL PERIODO</t>
  </si>
  <si>
    <t>REGISTROS-EVIDENCIAS DEL PERIODO</t>
  </si>
  <si>
    <t xml:space="preserve">Estudios y Diseños de los procesos de contratacion, licitaciones publicas, contratos con clausulas de confidencialidad </t>
  </si>
  <si>
    <t>Informes de Gestion, Informes trimestrales al Ministerio de Hacienda, Supersociedades, Reporte CHIP, cuipo , Informes del Ley OCI y Reporte de Informacion al UMUS</t>
  </si>
  <si>
    <t>Actas de Socializaciom y gestion de los proyectos de infraestructura del SETP, Regsitro de PQRs del Periodo, Informe de Seguimiento Trimestral de PQRS</t>
  </si>
  <si>
    <t>Profesionales de apoyo para el seguimiento al SETP, los cuales realizan la valoración y el diagnostico de las condiciones de operación de los concesionarios se llevan registros de novedades e indicadores de la operatividad del sistema de transporte, y se realizan reuniones de seguimiento con la dirección técnica y la gerencia de Montería Ciudad Amable</t>
  </si>
  <si>
    <t>Actas de seguimiento del Area Tecnica; Informes reportados al UMUS</t>
  </si>
  <si>
    <t xml:space="preserve">Para el periodo se  han implementados informes de supervisión, informes de ejecución del contratista y actas parciales numéricas y de cantidades, estos son revisados por la supervisión, por profesionales de apoyo a la gerencia que verifican las cantidades, estos informes se soportan con fotografías que evidencia el seguimiento, adicional el área técnica de la entidad tiene un grupo variado de profesionales para el apoyo a la gestión y seguimiento de las obras de infraestructura </t>
  </si>
  <si>
    <t>Informes de Ejecucion, Informes de Supervision, Fotografias, Actas parciales de cantidades actas numericas, Actas de Visita a obras</t>
  </si>
  <si>
    <t>La gestión de supervisión se realiza con seguimiento de la gerencia el área técnica, la supervisión  y un grupo de profesionales de apoyo que garantizan que todo lo relacionado con el proyecto permita la interacción y conocimiento del equipo de la entidad</t>
  </si>
  <si>
    <t>En lo relacionado a los proyectos de inversión ejecutados por Montería Amable estos, son contratados mediante licitaciones publicas con participación de diversos oferentes y financiados por la Alcaldía Municipal, la realización de diseños y estudios son avalados por la oficina de planeación e infraestructura y el Área técnica de montería Ciudad Amable. Profesionales de apoyo para el seguimiento al SETP, los cuales realizan la valoración y el diagnostico de las condiciones de operación de los concesionarios se llevan registros de novedades e indicadores de la operatividad del sistema de transporte, y se realizan reuniones de seguimiento con la dirección técnica y la gerencia de Montería Ciudad Amable</t>
  </si>
  <si>
    <t xml:space="preserve">Estudios y Diseños de los procesos de contratacion, licitaciones publicas, contratos con clausulas de confidencialidad Actas de seguimiento del Area Tecnica; Informes reportados al UMUS </t>
  </si>
  <si>
    <t>Montería Ciudad Amable SAS, cuenta con un área jurídica encargada de la defensa judicial de la entidad, la cual realiza el seguimiento en juzgados de los posibles procesos existentes. En el periodo no se han presentado procesos judiciales</t>
  </si>
  <si>
    <t>Certificado del Area Juridica en el que se  informan los Procesos Judiciales en el Periodo informado</t>
  </si>
  <si>
    <t xml:space="preserve">La gestión jurídica se le realiza seguimiento en forma conjunta con la Gerencia y la Junta Directiva de Montería Ciudad Amable SAS, las decisiones relacionadas son protestada del órgano directivo de la entidad </t>
  </si>
  <si>
    <t xml:space="preserve">
La gestión a la contratación se realiza con el seguimiento de la gerencia el área técnica, el área judicila y un grupo de profesionales de apoyo que garantizan que todo lo relacionado con este  permita la interacción de oferentes, precios de mercado y evaluación de Diseños, los proyectos de vías son establecidos mediante pliegos tipos </t>
  </si>
  <si>
    <t xml:space="preserve">Se cuenta con clara estructura funcional en las que si bien las áreas técnicas se encargan de la elaboración de estudios, presupuestos y diseños, la gerencia define la planeación de los proyectos y el área jurídica garantiza los procesos eficientes y transparentes para la contratación   </t>
  </si>
  <si>
    <t>Estudios y Diseños, Licitanciones publicas en Secop del Periodo</t>
  </si>
  <si>
    <t xml:space="preserve">Se cuenta con clara estructura funcional en las que si con la existencia de un proceso de gestion documental implementado, toda informacion que requiere el caracter de controlada debe ser autorizada por la gerencia </t>
  </si>
  <si>
    <t>Tablas de retencion documental 2022, registro de entrega de Documentosdel periodo</t>
  </si>
  <si>
    <t>Estudios y Diseños, Licitanciones publicas en Secop del Periodo relacion de propuestas presnetadas y ganadoras del periodo-Actas de Cierre-</t>
  </si>
  <si>
    <t>Lista de Chequeo para el Seguimiento a las cuentas de Cobro</t>
  </si>
  <si>
    <t xml:space="preserve">Para la revisión de las cuentas de cobro estas disponen de una verificación del cumplimiento de requisitos del personal de apoyo a la entidad, la elaboración de un acta parcial y un acta financiera que relaciona expresamente los valores causados del contrato, un informe de supervisión y un acta de cumplimiento  firmada por la supervisión </t>
  </si>
  <si>
    <t>La estructura funcional vigente garantiza fases de verificación de las cuentas de cobros por distintas áreas y profesionales de la entidad</t>
  </si>
  <si>
    <t>Lista de Chequeo para el Seguimiento a las cuentas de Cobro, firmas de los profesionales en diversas areas</t>
  </si>
  <si>
    <t>Lista de Chequeo para el Seguimiento a las cuentas de Cobro, Circular 002-2022</t>
  </si>
  <si>
    <t>La estructura funcional vigente garantiza fases de verificación de las cuentas de cobros por distintas áreas y profesionales de la entidad se cuenta con formato aplicado de los requisitos para la presentación, radicación y tramite de cuentas</t>
  </si>
  <si>
    <t>en el ejercicio de evaluación la metodología realizada por la OCI  garantiza la recopilación de evidencias la solicitud de información con conocimiento de las distintas áreas y directivos de la entidad</t>
  </si>
  <si>
    <t>Plan de Auditorias formulado y Ejecutado para la vigencia-Informes de Ley Publicados</t>
  </si>
  <si>
    <t>las funciones y principios en el ejercicio de los roles de la OCI en MONTERIA CIUDAD AMABLE SAS, son realizado por la jefe de control interno de la alcaldía del Municipio de Montería con apoyo de personal profesional de la entidad ejerce las labores de manera autónoma e impediente conservando la objetividad del alcance que solicita los informes de ley y las auditorias realizadas</t>
  </si>
  <si>
    <t xml:space="preserve">La existencia de clausulas de confidencialidad en los contratos del personal de la entidad, es una medida de control preventivo frente a este tipo de riesgos, igualmente la existencia de una estructura funcional definida para las áreas de proyecto y el área de contratación puede prevenir este tipo de actos se sugiere capacitaciones en materia de conflicto de interés y actos de corrupción la realización de comités de evaluación con personal de distintas áreas de la entidad que pueda aportar una evaluación objetiva e independiente de acuerdo su área </t>
  </si>
  <si>
    <t>Se propuso opciones de mejora, se recomienda que se realice seguimiento a las PQRs del sistema de transporte de la ciudad de montería y se desarrolle encuestas de percepción y satisfacción del servicio para los usuario a tarves de aplicativos web, se debe estandarizar eun informe periodico que permita evidenciar y documentar la gestion de los concesionarios</t>
  </si>
  <si>
    <t>Como una medida preventiva, se debe incorporar la vigilancia judicial como un obligación del área jurídica de la entidad, es deber de esta área informar mediante oficio dirigido al máximo órgano directivo la existencia de cualquier proceso judicial, asi mismo deberá consolidarse y monitorear en una matriz de seguimiento todos los procesos judiciales existentes describiendo cada una de sus fases</t>
  </si>
  <si>
    <t>Garantizar el cumplimiento del formato aplicado para el seguimiento y radicación de cuentas de cobro, realizar el seguimiento a los tiempos de radicación y tiempos de pago los cuales deben ser estándar para todos los procesos de pago e cada una de las fases o etapas de la cuenta, es importante destacar que la revisión de cuentas es realizada por diversos  y variados profesionales de apoyo para esta labor en cada periodo</t>
  </si>
  <si>
    <t>¿Se analizaron los controles?</t>
  </si>
  <si>
    <t>Efectividad de los controles: ¿Previenen  o detectan  las causas , son  confiables para la mitigación del riesgo?</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</si>
  <si>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</si>
  <si>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</si>
  <si>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</si>
  <si>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</si>
  <si>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</si>
  <si>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 Con respecto al Periodo Anterior</t>
  </si>
  <si>
    <t>SI</t>
  </si>
  <si>
    <t>NO</t>
  </si>
  <si>
    <t xml:space="preserve">
La gestión a la contratación se realiza con el seguimiento de la gerencia el área técnica, el área juridica y un grupo de profesionales de apoyo que garantizan que todo lo relacionado con este  permita la interacción de oferentes, precios de mercado y evaluación de Diseños, los proyectos de vías son establecidos mediante pliegos tipos </t>
  </si>
  <si>
    <t>En lo relacionado a los proyectos de inversión ejecutados por Montería Amable estos, son contratados mediante Ofertas y convocatorias publicas con participación de diversos oferentes y financiados por la Alcaldía Municipal, la realización de diseños y estudios son avalados por la oficina de planeación e infraestructura y el Área técnica de montería Ciudad Amable. Ahora 
La gestión a la contratación se realiza con el seguimiento de la gerencia el área técnica, el área juridica y un grupo de profesionales de apoyo que garantizan que todo lo relacionado con este  permita la interacción de oferentes, precios de mercado y evaluación de Diseños, los proyectos de vías son establecidos mediante pliegos tipos</t>
  </si>
  <si>
    <t>¿Se activaron alertas tempranas para evitar la materialización de un riesgo de corrupción?</t>
  </si>
  <si>
    <t>¿Se implementaron correctivos  por la materialización de un riesgo de corrupción?</t>
  </si>
  <si>
    <t>¿Cuántas alertas se convirtieron en denuncias por casos de corrupción?</t>
  </si>
  <si>
    <t>NINGUNA</t>
  </si>
  <si>
    <t>Según los lineamientos emitidos por la Alcaldía Municipal, dejando como evidencia correos electrónicos e informes solicitados a los Gerentes de cada Area y responsables de cada dependencia la actualización de la ejecución de los proyectos de inversión y plan de accion durante la vigencia 2023</t>
  </si>
  <si>
    <t>los riesgos estan en estudio, dada la implementacion del SETP</t>
  </si>
  <si>
    <t xml:space="preserve">El mapa de riesgo  de corrupción actualmente vigente esta publicado en la pagina web de la Entidad. </t>
  </si>
  <si>
    <t xml:space="preserve">se esta relizando la actualizacion de los riesgo dado a la nuevos cambios que va a tener la entidad, la cual va a sar de proyectar un sistema a implementarlo. El cual es el contexto actual. </t>
  </si>
  <si>
    <t xml:space="preserve">Acta de reunion. </t>
  </si>
  <si>
    <t>La entidad cuenta con un contrato de soporte de la plataforma web, se reliza mantenimiento de equipo  computo todos los meses, donde se entrega recibido junto con el Disco Duro del backup de toda la información. Esta es entregado a Archivo.</t>
  </si>
  <si>
    <t>N/A</t>
  </si>
  <si>
    <t xml:space="preserve">Se verifico el proceos gestion documental, la entidad cuenta con profesional de apoyo con las funciones de actualizacion sobre s documentos que se generen periódicamente en la entidad. Cada documento que llega archivo esta digitalizado y guardado de forma local en equipo de computo del archivo de la entidad. La cual esta disponible de manera digital para consulta. </t>
  </si>
  <si>
    <t>Plan de comunicaciones Vigencia 2023</t>
  </si>
  <si>
    <t>La entidad  realizo la rendición de cuentas para la vigencia2022, en presencia y con interacción en redes sociales y este se encuentra publicado en la plataforma WEB</t>
  </si>
  <si>
    <t>Se evidencia una socializacion del Mapa de riesgos de la entidad y de los riesgos priorizados, es encesario realizar la capcitacion al personal de la entidad y socializar de forma efectiva los riesgos priorizados, y los informes de seguimiento. Se programa para el mes de septiembre socializar los cambios que se vienen realizando dada la implementacion de SETP</t>
  </si>
  <si>
    <t>En el periodo No se han presentado sugerencias, recomendaciones y conclusiones de los ciudadanos y grupos de interés en acciones de mejora al plan anticorrupción 2023</t>
  </si>
  <si>
    <t>Se cuenta con matriz de evaluación CONSOLIDADO de las actividades planeadas y ejecutadas en la estrategia, se sugiere mejoras en los informes de gestión de la vigencia 2023, en lo correspondiente a la percepción y satisfacción de la gestión de la entidad y en el desarrollo de las actividades operativas y de infraestructura por los distintos actores.</t>
  </si>
  <si>
    <t xml:space="preserve">Se evidencia una interacción permanente en materia de comunicación e información en redes sociales, mediante verificación de algunos proyectos de infraestructura y elementos que componente la operación estos en el periodo informado no se evidencia en la plataforma. Esta en proceso de actulizacion el manual de atencion al ciudadano, el cual sera divulgado y compatido por corre electronico a todos los contratista y funcionarios. </t>
  </si>
  <si>
    <t xml:space="preserve">En todas las obra se hace seguimiento de manera mensual, al residene social de obra del  B1 del plan de manejo ambiental. 
</t>
  </si>
  <si>
    <t>Actas de seguimiento.</t>
  </si>
  <si>
    <t xml:space="preserve">la entidad cuenta con un codigo de integridad, el cual se encuentra publicado en la pagina web de la Entidad. </t>
  </si>
  <si>
    <t>100% de los contratos registrados en el SECOP II y en link de contratación de la pagina web</t>
  </si>
  <si>
    <t xml:space="preserve">Los proyectos de obras ejecutados y el Sistema de transporte  cumplen con criterios diferencial de accesibilidad, la gestion social realizada por el peronal de apoyo  tiene en cuenta los protocolos de atencion diferencial en el amerco de la labor social realizada (Actas de gestion social), </t>
  </si>
  <si>
    <t>El aplicativo cuenta con modulo de radicación de solicitudes, Peticiones, quejas y reclamos, las trabajadoras sociales registran actas de socialización de los proyectos con las comunidades, se cuenta con el informe trimestral de seguimiento a las PQRs</t>
  </si>
  <si>
    <t>Se evidencia matriz de seguimiento de las PQRSD</t>
  </si>
  <si>
    <t>Se recomienda una vez inicie el SETP, que se realice seguimiento a las PQRs del sistema de transporte de la ciudad de montería y se desarrolle encuestas de percepción y satisfacción del servicio para los usuario a tarves de aplicativos web, se debe estandarizar un informe periodico que permita evidenciar y documentar la gestion de los concesionarios</t>
  </si>
  <si>
    <t>Es necesario que todas las decisiones respectivas a las obras de inversión o proyectos sean evaluados mediante comité técnico con participación del área técnica, jurídica, financiera y la gerencia de la Entidad, soportando y sustentando mediante informé documental con diseños, pruebas, valoraciones  cualquier modificación, variación que requiera el proyecto o contrato</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</si>
  <si>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</si>
  <si>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</si>
  <si>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
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</si>
  <si>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MAPA DE RIESGOS DE CORRUPCION VERSIÓN 2024:01</t>
  </si>
  <si>
    <t>Primer Informe de Seguimiento Cuatrimestre 1:2024 Enero 01 de 2024-Abril 30 de 2024</t>
  </si>
  <si>
    <t>Manipulación de la información relacionada con los Proyectos de Inversión, planes, y programas de MONTERIA CIUDAD AMABLE SAS, por parte de funcionarios y/o contratistas del proceso con acceso a dicha información, con el fin de favorecer indebidamente a terceros o  para beneficio propio, en detrimento de la entidad</t>
  </si>
  <si>
    <t>La Entidad cuenta con una Politica de Adminsitracion del Riesgo al cual se encuentra expuesta en el Plan Anticorrupcion y Atencion Al ciudadano 2024  PAAC</t>
  </si>
  <si>
    <t xml:space="preserve">La politica esta expuesta en el PAAC-2024, que se encuentra publicado en la pag web intitucional </t>
  </si>
  <si>
    <t xml:space="preserve"> La Entidad cuenta con una Politica de Adminsitracion del Riesgo al cual se encuentra expuesta en el Plan Anticorrupcion y Atencion Al ciudadano 2024  PAAC  </t>
  </si>
  <si>
    <t>Esta actividad esta programada para el mes de septiembre del 2024 dado que se esta en proceso de evaluacion de los riesgo de la entidad por la implementacion de Sistema Estrategico, el cual sera progresiva y se planetea lanzamiento para el mes de septiembre del 2024.</t>
  </si>
  <si>
    <t xml:space="preserve">En la actualidad, se vienen realizando mesas de trabajo para la actulizacion del mapa de riesgo, dado que esta revision el  organigrama, mapa de riesgos matriz de caracterizacion teniendo en cuenta la implementacion del sistema estrategico, la cual es progrersiva y se plantea lanzamiento en septiembre del 2024. </t>
  </si>
  <si>
    <t>SEGUIMIENTO I-2024 I-CUATRIMESTRE I 2024</t>
  </si>
  <si>
    <t xml:space="preserve">A la fecha esta publicado en la pagina, pero  va a ser actualizado en el mes de septiembre, dado que esta revision el  organigrama, mapa de riesgos matriz de caracterizacion teniendo en cuenta la implementacion del sistema estrategico, la cual es progrersiva y se plantea lanzamiento septiembre. </t>
  </si>
  <si>
    <t>ACCIONES DEL PERIODO-01-2024</t>
  </si>
  <si>
    <t>Se cuenta con informe de gestión del periodo 2023, mediante la revisión del mismo las cifras son consistentes en lo correspondiente al desarrollo de las labores misionales de la entidad, los proyectos ejecutados, la gestión operativa y la gestión financiera y presupuestal</t>
  </si>
  <si>
    <t xml:space="preserve">Tabla de retención documental para la vigencia 2024, actulizadas, manual de transferencias  elaborado. </t>
  </si>
  <si>
    <t xml:space="preserve">
La realización del informe de gestión 2023 y los informes enviados a las entidades de control debe ser consistentes con las fuentes de información, técnica, financiera, presupuestal y jurídica, para el periodo se evidencia que existe articulación entre las fuentes y la información que la entidad reporta</t>
  </si>
  <si>
    <t xml:space="preserve">El mapa de riesgo fue socializado por correo electronico.y publicado en la pagina web </t>
  </si>
  <si>
    <t>El mapa de riesgo fue socializado por medio de correo electronico, a todos los jefes de area. De igual manera se destaca que este esta en proceso de revision, dada la puesta en marcha del SETP.</t>
  </si>
  <si>
    <t>A la fecha esta publicado en la pagina, pero  va a ser actulizado posteriormente, dado que esta revision el  organigrama, mapa de riesgos matriz de caracterizacion teniendo en cuenta la implementacion del sistema estrategico, la cual es progrersiva</t>
  </si>
  <si>
    <t xml:space="preserve">A la Fecha aun no se han hecho reuniones de seguimiento a los riesgos de corrupción, pero se han venido haciendo los controles para que no se de la materializacion de los mismos </t>
  </si>
  <si>
    <t xml:space="preserve">a la fecha no se han hecho seguimiento a los riesgos, pero se vienen dando los controles para que no se materialicen los riesgos </t>
  </si>
  <si>
    <t>Procesos de contratacion cargados a Secop II</t>
  </si>
  <si>
    <t>En lo correspondiente a los riesgos priorizados para la vigencia 2024, estos corresponde a procesos de las áreas de contratación y gestión social, se evidencia que la contratación realizada para el periodo esta publicada en la plataforma SECOP II.</t>
  </si>
  <si>
    <t>En la actualidad, se vienen realizando mesas de trabajo para la actulizacion del mapa de riesgo, dado que esta revision el  organigrama, mapa de riesgos matriz de caracterizacion teniendo en cuenta la implementacion del sistema estrategico, la cual es progresiva</t>
  </si>
  <si>
    <t xml:space="preserve">a la fecha no se han hecho actividades con respecto a este tema </t>
  </si>
  <si>
    <t xml:space="preserve">Actualmento no se han hecho reuniones para actualizar el mapa de riesgos, pero se dan los controles de los riesgos para que estos no se materialicen </t>
  </si>
  <si>
    <t xml:space="preserve">Informes publicados y PAAC publicado </t>
  </si>
  <si>
    <t xml:space="preserve">En la actualidad, se viene realizando el seguimiento a las actividades establecidas en el PAAC y se realiza la publicación cuatrimestral </t>
  </si>
  <si>
    <t xml:space="preserve">Esta programada la reinduccion junto a la socializacion de los riesgos una vez estos se han ajustados. 
</t>
  </si>
  <si>
    <t>Gestion Documental vigencia 2024</t>
  </si>
  <si>
    <t>Plan de comunicaciones Vigencia 2024</t>
  </si>
  <si>
    <t>Junio de 2024</t>
  </si>
  <si>
    <t xml:space="preserve">para la vigencia 2024,  se ha  implemento en la entidad SECOP II, por tal, los procesos se publican en tiempo real. </t>
  </si>
  <si>
    <t xml:space="preserve">segundo semestre de 2024 </t>
  </si>
  <si>
    <t>La entidad ha participado en distintos eventos en el periodo como evidencia las Redes sociales</t>
  </si>
  <si>
    <t>Se evidencia una interacción permanente en materia de comunicación e información en redes sociales, se aporta actas de socializacion del area de gestion social. En cada obra hay  una residente social, y punto de atencion al ciudadano, para la viabilidad del mismo   esta estipulado en el presupuesto de cada contrato. 
En el punto de Atencion al ciudadano de cada obra se brinda el formato de PQR</t>
  </si>
  <si>
    <t>La entidad ha participado en todos los eventos organizados por la alcaldía de montería, hasta la fecha.</t>
  </si>
  <si>
    <t>julio de 2024</t>
  </si>
  <si>
    <t>segundo semestre 2024</t>
  </si>
  <si>
    <t>Informe de Seguimiento Plan Anticorrupcion 2024 e Informes de la gestion y rendicion de cuentas -2023</t>
  </si>
  <si>
    <t>Segundo semestre de 2024</t>
  </si>
  <si>
    <t>Septiembre de 2024</t>
  </si>
  <si>
    <t>Norrmograma Actualizado a junio de 2024</t>
  </si>
  <si>
    <t>Se evidencia la existencia de procesos, procedimiento y actividades de gestión social y atención al ciudadano relacionados con la gestión técnica de la entidad (operativa del SETP y de los proyectos de infraestructura), se cuenta con Actas de socializaciones de los proyectos en ejecución de la vigencia 2024,  se recomienda que se realice seguimiento a las PQRs del sistema de transporte de la ciudad de montería y se desarrolle encuestas de percepción y satisfacción del servicio para los usuarios</t>
  </si>
  <si>
    <t>enero de 2024</t>
  </si>
  <si>
    <t>diciembre de 2024</t>
  </si>
  <si>
    <t xml:space="preserve">El proceso de contratacion del personal y la gestion documental para el periodo ENERO-ABRIL de 2024, garantiza el egistro y la actualización de las hojas de vida de los servidores y contratistas de Función Pública en el SIGEP </t>
  </si>
  <si>
    <t xml:space="preserve">
Los procesos de contratación realizados en el periodo ENERO-ABRIL de 2024, han sido cargados a la plataforma SECOP II</t>
  </si>
  <si>
    <t>Informe de Seguimiento Trimestral a las PQRS 2024</t>
  </si>
  <si>
    <t>Se implemento la Politica Antisoborno</t>
  </si>
  <si>
    <t>Monteria Ciudad Amable tiene su propia politica publicada en la pagina web de la entidad</t>
  </si>
  <si>
    <t xml:space="preserve">campañas realizadas a los usuarios y personal contratado de MCA a través de correos electronicos </t>
  </si>
  <si>
    <t>Clausulas de Confidencialidad de los contratos de servicios profesionales de la vigencia 2024</t>
  </si>
  <si>
    <t>Se verifico que la entidad cuenta con un mapa de riesgos amplio que incluye el análisis de riesgos sobre procesos, actividades. Para la vigencia 2022, los riesgos fueron priorizados sobre procesos del rol funcional y misional de la entidad, se incluyen los riesgos solicitados.
se recomienda hacer una nueva actualización de los riesgos</t>
  </si>
  <si>
    <t>% AVANCE A 31 DE AGOSTO DE 2024</t>
  </si>
  <si>
    <t xml:space="preserve">ACTIVIDADES CUMPLIDAS A 31 DE AGOSTO APORTADAS POR SUS RESPONSABLES </t>
  </si>
  <si>
    <t xml:space="preserve">Esta Actividad se realizo en el periodo informado </t>
  </si>
  <si>
    <t>Esta Actividad se ha venido realizazndo en el periodo informado</t>
  </si>
  <si>
    <t>Se hicieron capacitaciones para fortalecere el seguimiento a las PQRs del sistema de transporte de la ciudad de montería y se desarrolle encuestas de percepción y satisfacción del servicio para los usuarios</t>
  </si>
  <si>
    <t>Esta Actividad se realizo en el periodo informado</t>
  </si>
  <si>
    <t>Se realizó la caracterización de los grupos de interes por parte del equipo social</t>
  </si>
  <si>
    <t>Se mantiene actualizada la pagina web en el link Transparencia, con todos los informes de ley publicados en los tiempos establecidos</t>
  </si>
  <si>
    <t xml:space="preserve">Se evidencia que la pagina web se encuentra actualizada con la información correspondiente a cada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</si>
</sst>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2"/>
      <color theme="1"/>
      <name val="Calibri"/>
      <family val="2"/>
      <scheme val="minor"/>
    </font>
    <font>
      <sz val="12"/>
      <color theme="1"/>
      <name val="Calibri"/>
      <family val="2"/>
      <scheme val="minor"/>
    </font>
    <font>
      <sz val="11"/>
      <color theme="1"/>
      <name val="Calibri"/>
      <family val="2"/>
      <scheme val="minor"/>
    </font>
    <font>
      <sz val="11"/>
      <color rgb="FF000000"/>
      <name val="Arial"/>
      <family val="2"/>
    </font>
    <font>
      <sz val="11"/>
      <color theme="1"/>
      <name val="Arial"/>
      <family val="2"/>
    </font>
    <font>
      <b/>
      <sz val="12"/>
      <color theme="1"/>
      <name val="Arial"/>
      <family val="2"/>
    </font>
    <font>
      <b/>
      <sz val="11"/>
      <color rgb="FF000000"/>
      <name val="Arial"/>
      <family val="2"/>
    </font>
    <font>
      <b/>
      <sz val="11"/>
      <color theme="1"/>
      <name val="Arial"/>
      <family val="2"/>
    </font>
    <font>
      <b/>
      <sz val="9"/>
      <color rgb="FF000000"/>
      <name val="Arial"/>
      <family val="2"/>
    </font>
    <font>
      <b/>
      <sz val="10"/>
      <color rgb="FF000000"/>
      <name val="Arial"/>
      <family val="2"/>
    </font>
    <font>
      <b/>
      <sz val="10"/>
      <color theme="1"/>
      <name val="Arial"/>
      <family val="2"/>
    </font>
    <font>
      <b/>
      <sz val="8"/>
      <color rgb="FF000000"/>
      <name val="Arial"/>
      <family val="2"/>
    </font>
    <font>
      <sz val="10"/>
      <color theme="1"/>
      <name val="Arial"/>
      <family val="2"/>
    </font>
    <font>
      <sz val="10"/>
      <color rgb="FF000000"/>
      <name val="Arial"/>
      <family val="2"/>
    </font>
    <font>
      <b/>
      <sz val="10.5"/>
      <color rgb="FF000000"/>
      <name val="Arial"/>
      <family val="2"/>
    </font>
    <font>
      <sz val="10.5"/>
      <color rgb="FF000000"/>
      <name val="Arial"/>
      <family val="2"/>
    </font>
    <font>
      <sz val="9"/>
      <color rgb="FF000000"/>
      <name val="Arial"/>
      <family val="2"/>
    </font>
    <font>
      <b/>
      <sz val="14"/>
      <color theme="1"/>
      <name val="Arial"/>
      <family val="2"/>
    </font>
    <font>
      <sz val="8"/>
      <name val="Calibri"/>
      <family val="2"/>
      <scheme val="minor"/>
    </font>
    <font>
      <sz val="12"/>
      <color theme="1"/>
      <name val="Arial"/>
      <family val="2"/>
    </font>
    <font>
      <b/>
      <sz val="12"/>
      <color rgb="FF000000"/>
      <name val="Arial"/>
      <family val="2"/>
    </font>
    <font>
      <sz val="12"/>
      <color rgb="FF000000"/>
      <name val="Arial"/>
      <family val="2"/>
    </font>
    <font>
      <b/>
      <sz val="12"/>
      <color theme="1"/>
      <name val="Calibri"/>
      <family val="2"/>
      <scheme val="minor"/>
    </font>
    <font>
      <sz val="12"/>
      <color theme="0"/>
      <name val="Calibri"/>
      <family val="2"/>
      <scheme val="minor"/>
    </font>
    <font>
      <b/>
      <sz val="18"/>
      <color theme="1"/>
      <name val="Calibri"/>
      <family val="2"/>
      <scheme val="minor"/>
    </font>
    <font>
      <sz val="14"/>
      <color theme="1"/>
      <name val="Arial"/>
      <family val="2"/>
    </font>
    <font>
      <sz val="10"/>
      <color theme="1"/>
      <name val="Calibri"/>
      <family val="2"/>
      <scheme val="minor"/>
    </font>
    <font>
      <b/>
      <sz val="28"/>
      <color theme="1"/>
      <name val="Arial"/>
      <family val="2"/>
    </font>
    <font>
      <sz val="28"/>
      <color theme="1"/>
      <name val="Arial"/>
      <family val="2"/>
    </font>
    <font>
      <sz val="10"/>
      <name val="Arial"/>
      <family val="2"/>
    </font>
    <font>
      <sz val="11"/>
      <name val="Arial"/>
      <family val="2"/>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rgb="FF95B3D7"/>
        <bgColor indexed="64"/>
      </patternFill>
    </fill>
    <fill>
      <patternFill patternType="solid">
        <fgColor theme="5" tint="0.59999389629810485"/>
        <bgColor indexed="64"/>
      </patternFill>
    </fill>
    <fill>
      <patternFill patternType="solid">
        <fgColor rgb="FFBFBFB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29" fillId="0" borderId="0"/>
  </cellStyleXfs>
  <cellXfs count="155">
    <xf numFmtId="0" fontId="0" fillId="0" borderId="0" xfId="0"/>
    <xf numFmtId="0" fontId="6" fillId="3"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12" fillId="0" borderId="1" xfId="0" applyNumberFormat="1" applyFont="1" applyBorder="1" applyAlignment="1">
      <alignment horizontal="center" vertical="center"/>
    </xf>
    <xf numFmtId="14" fontId="13" fillId="2"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xf>
    <xf numFmtId="17" fontId="15"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6" fillId="3" borderId="5" xfId="0" applyFont="1" applyFill="1" applyBorder="1" applyAlignment="1">
      <alignment horizontal="center" vertical="center"/>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xf>
    <xf numFmtId="14" fontId="16" fillId="2" borderId="2" xfId="0" applyNumberFormat="1" applyFont="1" applyFill="1" applyBorder="1" applyAlignment="1">
      <alignment horizontal="center" vertical="center"/>
    </xf>
    <xf numFmtId="0" fontId="16"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9" fontId="3" fillId="2" borderId="1" xfId="0" applyNumberFormat="1" applyFont="1" applyFill="1" applyBorder="1" applyAlignment="1">
      <alignment horizontal="left" vertical="center" wrapText="1"/>
    </xf>
    <xf numFmtId="0" fontId="19" fillId="0" borderId="1" xfId="0" applyFont="1" applyBorder="1" applyAlignment="1">
      <alignment wrapText="1"/>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xf>
    <xf numFmtId="0" fontId="19" fillId="0" borderId="1" xfId="0" applyFont="1" applyBorder="1" applyAlignment="1">
      <alignment vertical="center" wrapText="1"/>
    </xf>
    <xf numFmtId="9" fontId="4" fillId="0" borderId="1" xfId="1" applyFont="1" applyBorder="1" applyAlignment="1">
      <alignment horizontal="center" vertical="center" wrapText="1"/>
    </xf>
    <xf numFmtId="9" fontId="15" fillId="2" borderId="1" xfId="1" applyFont="1" applyFill="1" applyBorder="1" applyAlignment="1">
      <alignment vertical="center" wrapText="1"/>
    </xf>
    <xf numFmtId="9" fontId="15" fillId="2" borderId="1" xfId="1" applyFont="1" applyFill="1" applyBorder="1" applyAlignment="1">
      <alignment horizontal="center" vertical="center" wrapText="1"/>
    </xf>
    <xf numFmtId="9" fontId="19" fillId="0" borderId="1" xfId="1" applyFont="1" applyBorder="1" applyAlignment="1">
      <alignment horizontal="center" vertical="center" wrapText="1"/>
    </xf>
    <xf numFmtId="0" fontId="21" fillId="2" borderId="1" xfId="0" applyFont="1" applyFill="1" applyBorder="1" applyAlignment="1">
      <alignment horizontal="center" vertical="center" wrapText="1"/>
    </xf>
    <xf numFmtId="9" fontId="21" fillId="2" borderId="1" xfId="1" applyFont="1" applyFill="1" applyBorder="1" applyAlignment="1">
      <alignment vertical="center" wrapText="1"/>
    </xf>
    <xf numFmtId="0" fontId="21" fillId="2" borderId="1" xfId="0" applyFont="1" applyFill="1" applyBorder="1" applyAlignment="1">
      <alignment vertical="center" wrapText="1"/>
    </xf>
    <xf numFmtId="9" fontId="21" fillId="2" borderId="1" xfId="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 fillId="0" borderId="0" xfId="0" applyFont="1"/>
    <xf numFmtId="0" fontId="6" fillId="2" borderId="2" xfId="0" applyFont="1" applyFill="1" applyBorder="1" applyAlignment="1">
      <alignment horizontal="center" vertical="center" wrapText="1"/>
    </xf>
    <xf numFmtId="0" fontId="19" fillId="0" borderId="1" xfId="0" applyFont="1" applyBorder="1" applyAlignment="1">
      <alignment horizontal="center" wrapText="1"/>
    </xf>
    <xf numFmtId="0" fontId="21" fillId="2" borderId="1" xfId="0" applyFont="1" applyFill="1" applyBorder="1" applyAlignment="1">
      <alignment horizontal="center" vertical="center"/>
    </xf>
    <xf numFmtId="0" fontId="3" fillId="2" borderId="10" xfId="0" applyFont="1" applyFill="1" applyBorder="1" applyAlignment="1">
      <alignment vertical="center" wrapText="1"/>
    </xf>
    <xf numFmtId="0" fontId="10" fillId="6" borderId="1" xfId="0" applyFont="1" applyFill="1" applyBorder="1" applyAlignment="1">
      <alignment horizontal="center" vertical="center" wrapText="1"/>
    </xf>
    <xf numFmtId="0" fontId="12" fillId="7" borderId="1" xfId="0" applyFont="1" applyFill="1" applyBorder="1" applyAlignment="1">
      <alignment horizontal="justify" vertical="center"/>
    </xf>
    <xf numFmtId="0" fontId="0" fillId="0" borderId="0" xfId="0" applyAlignment="1">
      <alignment horizontal="center"/>
    </xf>
    <xf numFmtId="164" fontId="0" fillId="9" borderId="1" xfId="0" applyNumberFormat="1" applyFill="1" applyBorder="1" applyAlignment="1">
      <alignment horizontal="center" vertical="center"/>
    </xf>
    <xf numFmtId="0" fontId="10" fillId="6" borderId="1" xfId="0" applyFont="1" applyFill="1" applyBorder="1" applyAlignment="1">
      <alignment horizontal="justify" vertical="center"/>
    </xf>
    <xf numFmtId="0" fontId="22" fillId="0" borderId="0" xfId="0" applyFont="1"/>
    <xf numFmtId="0" fontId="0" fillId="8" borderId="2" xfId="0" applyFill="1" applyBorder="1" applyAlignment="1">
      <alignment horizontal="center" vertical="center"/>
    </xf>
    <xf numFmtId="0" fontId="10" fillId="6" borderId="1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2" fillId="8" borderId="1" xfId="0" applyFont="1" applyFill="1" applyBorder="1" applyAlignment="1">
      <alignment horizontal="center" vertical="center" wrapText="1"/>
    </xf>
    <xf numFmtId="9" fontId="22" fillId="10" borderId="7" xfId="1" applyFont="1" applyFill="1" applyBorder="1" applyAlignment="1">
      <alignment horizontal="center" vertical="center"/>
    </xf>
    <xf numFmtId="0" fontId="22" fillId="10" borderId="3" xfId="0" applyFont="1" applyFill="1" applyBorder="1" applyAlignment="1">
      <alignment horizontal="center" vertical="center"/>
    </xf>
    <xf numFmtId="0" fontId="0" fillId="10" borderId="0" xfId="0" applyFill="1" applyAlignment="1">
      <alignment horizontal="center"/>
    </xf>
    <xf numFmtId="0" fontId="9" fillId="5" borderId="5" xfId="0" applyFont="1" applyFill="1" applyBorder="1" applyAlignment="1">
      <alignment horizontal="center" vertical="center"/>
    </xf>
    <xf numFmtId="0" fontId="26" fillId="0" borderId="0" xfId="0" applyFont="1"/>
    <xf numFmtId="0" fontId="25" fillId="10" borderId="0" xfId="0" applyFont="1" applyFill="1" applyAlignment="1">
      <alignment horizontal="center"/>
    </xf>
    <xf numFmtId="0" fontId="10" fillId="5"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23" fillId="0" borderId="0" xfId="0" applyFont="1"/>
    <xf numFmtId="0" fontId="26" fillId="10" borderId="0" xfId="2" applyFont="1" applyFill="1"/>
    <xf numFmtId="0" fontId="4" fillId="10" borderId="1" xfId="2" applyFont="1" applyFill="1" applyBorder="1" applyAlignment="1">
      <alignment horizontal="center" vertical="center" wrapText="1"/>
    </xf>
    <xf numFmtId="0" fontId="0" fillId="10" borderId="0" xfId="0" applyFill="1"/>
    <xf numFmtId="0" fontId="4" fillId="10" borderId="1" xfId="0" applyFont="1" applyFill="1" applyBorder="1" applyAlignment="1">
      <alignment horizontal="left" vertical="center" wrapText="1"/>
    </xf>
    <xf numFmtId="0" fontId="30" fillId="0" borderId="1" xfId="0" applyFont="1" applyBorder="1" applyAlignment="1">
      <alignment horizontal="justify" vertical="center" wrapText="1"/>
    </xf>
    <xf numFmtId="0" fontId="0" fillId="0" borderId="0" xfId="0" applyAlignment="1">
      <alignment wrapText="1"/>
    </xf>
    <xf numFmtId="0" fontId="12" fillId="0" borderId="1" xfId="0" applyFont="1" applyBorder="1" applyAlignment="1">
      <alignment vertical="center" wrapText="1"/>
    </xf>
    <xf numFmtId="9" fontId="19" fillId="10" borderId="1" xfId="0" applyNumberFormat="1" applyFont="1" applyFill="1" applyBorder="1" applyAlignment="1">
      <alignment horizontal="center" vertical="center"/>
    </xf>
    <xf numFmtId="0" fontId="31" fillId="2" borderId="1" xfId="0" applyFont="1" applyFill="1" applyBorder="1" applyAlignment="1">
      <alignment vertical="center" wrapText="1"/>
    </xf>
    <xf numFmtId="0" fontId="3" fillId="10" borderId="1" xfId="0" applyFont="1" applyFill="1" applyBorder="1" applyAlignment="1">
      <alignment horizontal="justify" vertical="center" wrapText="1"/>
    </xf>
    <xf numFmtId="0" fontId="3" fillId="10" borderId="1" xfId="0" applyFont="1" applyFill="1" applyBorder="1" applyAlignment="1">
      <alignment horizontal="center" vertical="center" wrapText="1"/>
    </xf>
    <xf numFmtId="9" fontId="0" fillId="0" borderId="1" xfId="0" applyNumberFormat="1" applyBorder="1" applyAlignment="1">
      <alignment horizontal="center" vertical="center"/>
    </xf>
    <xf numFmtId="0" fontId="0" fillId="0" borderId="0" xfId="0" applyAlignment="1">
      <alignment horizontal="center" vertical="center"/>
    </xf>
    <xf numFmtId="9" fontId="21" fillId="10" borderId="1" xfId="1" applyFont="1" applyFill="1" applyBorder="1" applyAlignment="1">
      <alignment horizontal="center" vertical="center" wrapText="1"/>
    </xf>
    <xf numFmtId="0" fontId="0" fillId="0" borderId="4" xfId="0" applyBorder="1" applyAlignment="1">
      <alignment horizontal="center"/>
    </xf>
    <xf numFmtId="0" fontId="24" fillId="0" borderId="4" xfId="0" applyFont="1" applyBorder="1" applyAlignment="1">
      <alignment horizontal="center" vertical="center"/>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5"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5" borderId="5"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5" xfId="0" applyFont="1" applyFill="1" applyBorder="1" applyAlignment="1">
      <alignment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10" borderId="0" xfId="0" applyFill="1" applyAlignment="1">
      <alignment horizontal="center"/>
    </xf>
    <xf numFmtId="0" fontId="27" fillId="10" borderId="0" xfId="0" applyFont="1" applyFill="1" applyAlignment="1">
      <alignment horizontal="center"/>
    </xf>
    <xf numFmtId="0" fontId="28" fillId="10" borderId="0" xfId="0" applyFont="1" applyFill="1" applyAlignment="1">
      <alignment horizontal="center"/>
    </xf>
    <xf numFmtId="0" fontId="0" fillId="0" borderId="0" xfId="0" applyAlignment="1">
      <alignment horizontal="center"/>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11" xfId="0" applyFont="1" applyBorder="1" applyAlignment="1">
      <alignment horizontal="center" vertical="center" wrapText="1"/>
    </xf>
    <xf numFmtId="0" fontId="7" fillId="11" borderId="2" xfId="0" applyFont="1" applyFill="1" applyBorder="1" applyAlignment="1">
      <alignment horizontal="center"/>
    </xf>
    <xf numFmtId="0" fontId="7" fillId="11" borderId="7" xfId="0" applyFont="1" applyFill="1" applyBorder="1" applyAlignment="1">
      <alignment horizontal="center"/>
    </xf>
    <xf numFmtId="0" fontId="7" fillId="11" borderId="3" xfId="0" applyFont="1" applyFill="1" applyBorder="1" applyAlignment="1">
      <alignment horizontal="center"/>
    </xf>
    <xf numFmtId="0" fontId="7" fillId="9" borderId="2" xfId="0" applyFont="1" applyFill="1" applyBorder="1" applyAlignment="1">
      <alignment horizontal="center"/>
    </xf>
    <xf numFmtId="0" fontId="7" fillId="9" borderId="7" xfId="0" applyFont="1" applyFill="1" applyBorder="1" applyAlignment="1">
      <alignment horizontal="center"/>
    </xf>
    <xf numFmtId="0" fontId="7" fillId="9" borderId="3" xfId="0" applyFont="1" applyFill="1" applyBorder="1" applyAlignment="1">
      <alignment horizontal="center"/>
    </xf>
    <xf numFmtId="0" fontId="8" fillId="3" borderId="1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14" fillId="3" borderId="1"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20"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9" xfId="0" applyBorder="1" applyAlignment="1">
      <alignment horizontal="center"/>
    </xf>
    <xf numFmtId="9" fontId="21" fillId="2" borderId="10" xfId="1" applyFont="1" applyFill="1" applyBorder="1" applyAlignment="1">
      <alignment horizontal="center" vertical="center" wrapText="1"/>
    </xf>
    <xf numFmtId="9" fontId="21" fillId="2" borderId="5" xfId="1" applyFont="1" applyFill="1" applyBorder="1" applyAlignment="1">
      <alignment horizontal="center" vertical="center" wrapText="1"/>
    </xf>
    <xf numFmtId="0" fontId="6" fillId="3" borderId="1" xfId="0" applyFont="1" applyFill="1" applyBorder="1" applyAlignment="1">
      <alignment horizontal="center" vertical="center"/>
    </xf>
    <xf numFmtId="0" fontId="21" fillId="2" borderId="1" xfId="0" applyFont="1" applyFill="1" applyBorder="1" applyAlignment="1">
      <alignment vertical="center" wrapText="1"/>
    </xf>
    <xf numFmtId="0" fontId="17" fillId="2" borderId="1" xfId="0" applyFont="1" applyFill="1" applyBorder="1" applyAlignment="1">
      <alignment horizontal="center" vertical="center"/>
    </xf>
  </cellXfs>
  <cellStyles count="3">
    <cellStyle name="Normal" xfId="0" builtinId="0"/>
    <cellStyle name="Normal 3" xfId="2" xr:uid="{D6896F59-1B68-8F46-854E-FD01F3D99AF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197566</xdr:colOff>
      <xdr:row>0</xdr:row>
      <xdr:rowOff>272204</xdr:rowOff>
    </xdr:from>
    <xdr:to>
      <xdr:col>1</xdr:col>
      <xdr:colOff>1197610</xdr:colOff>
      <xdr:row>0</xdr:row>
      <xdr:rowOff>793750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466" y="272204"/>
          <a:ext cx="1000044" cy="521546"/>
        </a:xfrm>
        <a:prstGeom prst="rect">
          <a:avLst/>
        </a:prstGeom>
        <a:noFill/>
        <a:ln>
          <a:noFill/>
        </a:ln>
      </xdr:spPr>
    </xdr:pic>
    <xdr:clientData/>
  </xdr:twoCellAnchor>
  <xdr:twoCellAnchor editAs="oneCell">
    <xdr:from>
      <xdr:col>1</xdr:col>
      <xdr:colOff>1416050</xdr:colOff>
      <xdr:row>0</xdr:row>
      <xdr:rowOff>184150</xdr:rowOff>
    </xdr:from>
    <xdr:to>
      <xdr:col>2</xdr:col>
      <xdr:colOff>1222375</xdr:colOff>
      <xdr:row>0</xdr:row>
      <xdr:rowOff>857250</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31950" y="184150"/>
          <a:ext cx="1292225" cy="673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376526</xdr:colOff>
      <xdr:row>1</xdr:row>
      <xdr:rowOff>31662</xdr:rowOff>
    </xdr:from>
    <xdr:to>
      <xdr:col>1</xdr:col>
      <xdr:colOff>1910686</xdr:colOff>
      <xdr:row>2</xdr:row>
      <xdr:rowOff>392329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243" y="235341"/>
          <a:ext cx="1534160" cy="792273"/>
        </a:xfrm>
        <a:prstGeom prst="rect">
          <a:avLst/>
        </a:prstGeom>
        <a:noFill/>
        <a:ln>
          <a:noFill/>
        </a:ln>
      </xdr:spPr>
    </xdr:pic>
    <xdr:clientData/>
  </xdr:twoCellAnchor>
  <xdr:twoCellAnchor editAs="oneCell">
    <xdr:from>
      <xdr:col>2</xdr:col>
      <xdr:colOff>199572</xdr:colOff>
      <xdr:row>1</xdr:row>
      <xdr:rowOff>27214</xdr:rowOff>
    </xdr:from>
    <xdr:to>
      <xdr:col>3</xdr:col>
      <xdr:colOff>1195161</xdr:colOff>
      <xdr:row>2</xdr:row>
      <xdr:rowOff>382814</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67429" y="226785"/>
          <a:ext cx="1539875" cy="800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685800</xdr:colOff>
      <xdr:row>1</xdr:row>
      <xdr:rowOff>202354</xdr:rowOff>
    </xdr:from>
    <xdr:to>
      <xdr:col>1</xdr:col>
      <xdr:colOff>162560</xdr:colOff>
      <xdr:row>1</xdr:row>
      <xdr:rowOff>1002454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405554"/>
          <a:ext cx="1534160" cy="800100"/>
        </a:xfrm>
        <a:prstGeom prst="rect">
          <a:avLst/>
        </a:prstGeom>
        <a:noFill/>
        <a:ln>
          <a:noFill/>
        </a:ln>
      </xdr:spPr>
    </xdr:pic>
    <xdr:clientData/>
  </xdr:twoCellAnchor>
  <xdr:twoCellAnchor editAs="oneCell">
    <xdr:from>
      <xdr:col>1</xdr:col>
      <xdr:colOff>349250</xdr:colOff>
      <xdr:row>1</xdr:row>
      <xdr:rowOff>95250</xdr:rowOff>
    </xdr:from>
    <xdr:to>
      <xdr:col>2</xdr:col>
      <xdr:colOff>1772709</xdr:colOff>
      <xdr:row>1</xdr:row>
      <xdr:rowOff>1085850</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02417" y="296333"/>
          <a:ext cx="1889125" cy="9906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81643</xdr:colOff>
      <xdr:row>1</xdr:row>
      <xdr:rowOff>236825</xdr:rowOff>
    </xdr:from>
    <xdr:to>
      <xdr:col>1</xdr:col>
      <xdr:colOff>265851</xdr:colOff>
      <xdr:row>1</xdr:row>
      <xdr:rowOff>762000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436396"/>
          <a:ext cx="1000637" cy="525175"/>
        </a:xfrm>
        <a:prstGeom prst="rect">
          <a:avLst/>
        </a:prstGeom>
        <a:noFill/>
        <a:ln>
          <a:noFill/>
        </a:ln>
      </xdr:spPr>
    </xdr:pic>
    <xdr:clientData/>
  </xdr:twoCellAnchor>
  <xdr:twoCellAnchor editAs="oneCell">
    <xdr:from>
      <xdr:col>1</xdr:col>
      <xdr:colOff>471714</xdr:colOff>
      <xdr:row>1</xdr:row>
      <xdr:rowOff>108858</xdr:rowOff>
    </xdr:from>
    <xdr:to>
      <xdr:col>2</xdr:col>
      <xdr:colOff>852714</xdr:colOff>
      <xdr:row>1</xdr:row>
      <xdr:rowOff>889002</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288143" y="30842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151554</xdr:rowOff>
    </xdr:from>
    <xdr:to>
      <xdr:col>0</xdr:col>
      <xdr:colOff>1200194</xdr:colOff>
      <xdr:row>1</xdr:row>
      <xdr:rowOff>777483</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4754"/>
          <a:ext cx="1200194" cy="625929"/>
        </a:xfrm>
        <a:prstGeom prst="rect">
          <a:avLst/>
        </a:prstGeom>
        <a:noFill/>
        <a:ln>
          <a:noFill/>
        </a:ln>
      </xdr:spPr>
    </xdr:pic>
    <xdr:clientData/>
  </xdr:twoCellAnchor>
  <xdr:twoCellAnchor editAs="oneCell">
    <xdr:from>
      <xdr:col>0</xdr:col>
      <xdr:colOff>1308100</xdr:colOff>
      <xdr:row>1</xdr:row>
      <xdr:rowOff>38100</xdr:rowOff>
    </xdr:from>
    <xdr:to>
      <xdr:col>1</xdr:col>
      <xdr:colOff>156028</xdr:colOff>
      <xdr:row>1</xdr:row>
      <xdr:rowOff>818244</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8100" y="234950"/>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50848</xdr:colOff>
      <xdr:row>1</xdr:row>
      <xdr:rowOff>256063</xdr:rowOff>
    </xdr:from>
    <xdr:to>
      <xdr:col>0</xdr:col>
      <xdr:colOff>1311997</xdr:colOff>
      <xdr:row>1</xdr:row>
      <xdr:rowOff>913781</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48" y="449661"/>
          <a:ext cx="1261149" cy="657718"/>
        </a:xfrm>
        <a:prstGeom prst="rect">
          <a:avLst/>
        </a:prstGeom>
        <a:noFill/>
        <a:ln>
          <a:noFill/>
        </a:ln>
      </xdr:spPr>
    </xdr:pic>
    <xdr:clientData/>
  </xdr:twoCellAnchor>
  <xdr:twoCellAnchor editAs="oneCell">
    <xdr:from>
      <xdr:col>0</xdr:col>
      <xdr:colOff>1417134</xdr:colOff>
      <xdr:row>1</xdr:row>
      <xdr:rowOff>201341</xdr:rowOff>
    </xdr:from>
    <xdr:to>
      <xdr:col>1</xdr:col>
      <xdr:colOff>322367</xdr:colOff>
      <xdr:row>1</xdr:row>
      <xdr:rowOff>981485</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417134" y="39493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316102</xdr:rowOff>
    </xdr:from>
    <xdr:to>
      <xdr:col>0</xdr:col>
      <xdr:colOff>1196731</xdr:colOff>
      <xdr:row>1</xdr:row>
      <xdr:rowOff>940225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1487"/>
          <a:ext cx="1196731" cy="624123"/>
        </a:xfrm>
        <a:prstGeom prst="rect">
          <a:avLst/>
        </a:prstGeom>
        <a:noFill/>
        <a:ln>
          <a:noFill/>
        </a:ln>
      </xdr:spPr>
    </xdr:pic>
    <xdr:clientData/>
  </xdr:twoCellAnchor>
  <xdr:twoCellAnchor editAs="oneCell">
    <xdr:from>
      <xdr:col>0</xdr:col>
      <xdr:colOff>1302564</xdr:colOff>
      <xdr:row>1</xdr:row>
      <xdr:rowOff>244231</xdr:rowOff>
    </xdr:from>
    <xdr:to>
      <xdr:col>1</xdr:col>
      <xdr:colOff>399607</xdr:colOff>
      <xdr:row>1</xdr:row>
      <xdr:rowOff>1024375</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2564" y="439616"/>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101600</xdr:colOff>
      <xdr:row>1</xdr:row>
      <xdr:rowOff>248920</xdr:rowOff>
    </xdr:from>
    <xdr:to>
      <xdr:col>0</xdr:col>
      <xdr:colOff>1539977</xdr:colOff>
      <xdr:row>1</xdr:row>
      <xdr:rowOff>999067</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443653"/>
          <a:ext cx="1438377" cy="750147"/>
        </a:xfrm>
        <a:prstGeom prst="rect">
          <a:avLst/>
        </a:prstGeom>
        <a:noFill/>
        <a:ln>
          <a:noFill/>
        </a:ln>
      </xdr:spPr>
    </xdr:pic>
    <xdr:clientData/>
  </xdr:twoCellAnchor>
  <xdr:twoCellAnchor editAs="oneCell">
    <xdr:from>
      <xdr:col>0</xdr:col>
      <xdr:colOff>1625600</xdr:colOff>
      <xdr:row>1</xdr:row>
      <xdr:rowOff>270934</xdr:rowOff>
    </xdr:from>
    <xdr:to>
      <xdr:col>0</xdr:col>
      <xdr:colOff>2895600</xdr:colOff>
      <xdr:row>1</xdr:row>
      <xdr:rowOff>1068011</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7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25600" y="465667"/>
          <a:ext cx="1270000" cy="79707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BABB-538A-4F45-B181-22A1CB58BF8D}">
  <sheetPr>
    <tabColor theme="1" tint="4.9989318521683403E-2"/>
  </sheetPr>
  <dimension ref="B1:H24"/>
  <sheetViews>
    <sheetView workbookViewId="0">
      <selection activeCell="C3" sqref="C3:C7"/>
    </sheetView>
  </sheetViews>
  <sheetFormatPr baseColWidth="10" defaultRowHeight="15.5" x14ac:dyDescent="0.35"/>
  <cols>
    <col min="1" max="1" width="2.83203125" customWidth="1"/>
    <col min="2" max="2" width="19.5" style="61" customWidth="1"/>
    <col min="3" max="3" width="18.5" customWidth="1"/>
    <col min="4" max="4" width="37" customWidth="1"/>
    <col min="5" max="5" width="12.58203125" customWidth="1"/>
    <col min="6" max="6" width="10.58203125" customWidth="1"/>
    <col min="7" max="7" width="10.5" customWidth="1"/>
    <col min="8" max="8" width="13.08203125" customWidth="1"/>
  </cols>
  <sheetData>
    <row r="1" spans="2:8" ht="86.15" customHeight="1" x14ac:dyDescent="0.35">
      <c r="B1" s="93"/>
      <c r="C1" s="93"/>
      <c r="D1" s="94" t="s">
        <v>376</v>
      </c>
      <c r="E1" s="94"/>
      <c r="F1" s="94"/>
      <c r="G1" s="94"/>
      <c r="H1" s="94"/>
    </row>
    <row r="2" spans="2:8" ht="50.15" customHeight="1" x14ac:dyDescent="0.35">
      <c r="B2" s="56" t="s">
        <v>331</v>
      </c>
      <c r="C2" s="56" t="s">
        <v>320</v>
      </c>
      <c r="D2" s="63" t="s">
        <v>340</v>
      </c>
      <c r="E2" s="64" t="s">
        <v>321</v>
      </c>
      <c r="F2" s="65" t="s">
        <v>322</v>
      </c>
      <c r="G2" s="63" t="s">
        <v>323</v>
      </c>
      <c r="H2" s="63" t="s">
        <v>324</v>
      </c>
    </row>
    <row r="3" spans="2:8" ht="49" customHeight="1" x14ac:dyDescent="0.35">
      <c r="B3" s="98" t="s">
        <v>332</v>
      </c>
      <c r="C3" s="95" t="s">
        <v>325</v>
      </c>
      <c r="D3" s="66" t="str">
        <f>+'COMP 1-GESTIÒN DEL RIESGO'!A5</f>
        <v>SUBCOMPONENTE / PROCESO 1                                           POLÍTICA DE ADMINISTRACIÓN DE RIESGOS DE CORRUPCIÓN</v>
      </c>
      <c r="E3" s="59">
        <f>+COUNTA('COMP 1-GESTIÒN DEL RIESGO'!C5:C7)</f>
        <v>3</v>
      </c>
      <c r="F3" s="62">
        <v>2</v>
      </c>
      <c r="G3" s="67">
        <f>+F3/E3</f>
        <v>0.66666666666666663</v>
      </c>
      <c r="H3" s="68" t="str">
        <f>+IF(G3&lt;=30%,"ZONA BAJA",IF(G3&lt;=70%,"ZONA MEDIA", "ZONA ALTA"))</f>
        <v>ZONA MEDIA</v>
      </c>
    </row>
    <row r="4" spans="2:8" ht="50.15" customHeight="1" x14ac:dyDescent="0.35">
      <c r="B4" s="99"/>
      <c r="C4" s="96"/>
      <c r="D4" s="66" t="str">
        <f>+'COMP 1-GESTIÒN DEL RIESGO'!A8</f>
        <v xml:space="preserve">SUBCOMPONENTE /     PROCESO  2                                                                      CONSTRUCCIÓN - ACTUALIZACIÓN  MAPA DE RIESGOS DE CORRUPCIÓN                                                      </v>
      </c>
      <c r="E4" s="59">
        <f>+COUNTA('COMP 1-GESTIÒN DEL RIESGO'!C8:C11)</f>
        <v>4</v>
      </c>
      <c r="F4" s="62">
        <f>+COUNTIF('COMP 1-GESTIÒN DEL RIESGO'!H8:H11,"100%")</f>
        <v>2</v>
      </c>
      <c r="G4" s="67">
        <f t="shared" ref="G4:G23" si="0">+F4/E4</f>
        <v>0.5</v>
      </c>
      <c r="H4" s="68" t="str">
        <f>+IF(G4&lt;=30%,"ZONA BAJA",IF(G4&lt;=70%,"ZONA MEDIA", "ZONA ALTA"))</f>
        <v>ZONA MEDIA</v>
      </c>
    </row>
    <row r="5" spans="2:8" ht="38.15" customHeight="1" x14ac:dyDescent="0.35">
      <c r="B5" s="99"/>
      <c r="C5" s="96"/>
      <c r="D5" s="66" t="str">
        <f>+'COMP 1-GESTIÒN DEL RIESGO'!A12</f>
        <v>SUBCOMPONENTE / PROCESO 3                                             CONSULTA Y DIVULGACIÓN</v>
      </c>
      <c r="E5" s="59">
        <f>+COUNTA('COMP 1-GESTIÒN DEL RIESGO'!C12)</f>
        <v>1</v>
      </c>
      <c r="F5" s="62">
        <f>+COUNTIF('COMP 1-GESTIÒN DEL RIESGO'!H12,"100%")</f>
        <v>0</v>
      </c>
      <c r="G5" s="67">
        <f t="shared" si="0"/>
        <v>0</v>
      </c>
      <c r="H5" s="68" t="str">
        <f t="shared" ref="H5:H23" si="1">+IF(G5&lt;=30%,"ZONA BAJA",IF(G5&lt;=70%,"ZONA MEDIA", "ZONA ALTA"))</f>
        <v>ZONA BAJA</v>
      </c>
    </row>
    <row r="6" spans="2:8" ht="25" x14ac:dyDescent="0.35">
      <c r="B6" s="99"/>
      <c r="C6" s="96"/>
      <c r="D6" s="66" t="str">
        <f>+'COMP 1-GESTIÒN DEL RIESGO'!A13</f>
        <v>SUBCOMPONENTE /PROCESO 4                                           MONITOREO O REVISIÓN</v>
      </c>
      <c r="E6" s="59">
        <f>+COUNTA('COMP 1-GESTIÒN DEL RIESGO'!C13:C18)</f>
        <v>6</v>
      </c>
      <c r="F6" s="62">
        <f>+COUNTIF('COMP 1-GESTIÒN DEL RIESGO'!H13:H18,"100%")</f>
        <v>0</v>
      </c>
      <c r="G6" s="67">
        <f t="shared" si="0"/>
        <v>0</v>
      </c>
      <c r="H6" s="68" t="str">
        <f t="shared" si="1"/>
        <v>ZONA BAJA</v>
      </c>
    </row>
    <row r="7" spans="2:8" ht="41.15" customHeight="1" x14ac:dyDescent="0.35">
      <c r="B7" s="99"/>
      <c r="C7" s="96"/>
      <c r="D7" s="66" t="str">
        <f>+'COMP 1-GESTIÒN DEL RIESGO'!A19</f>
        <v>SUBCOMPONENTE / PROCESO 5 SEGUIMIENTO</v>
      </c>
      <c r="E7" s="59">
        <f>+COUNTA('COMP 1-GESTIÒN DEL RIESGO'!C19:C20)</f>
        <v>2</v>
      </c>
      <c r="F7" s="62">
        <f>+COUNTIF('COMP 1-GESTIÒN DEL RIESGO'!H19:H20,"100%")</f>
        <v>0</v>
      </c>
      <c r="G7" s="67">
        <f t="shared" si="0"/>
        <v>0</v>
      </c>
      <c r="H7" s="68" t="str">
        <f t="shared" si="1"/>
        <v>ZONA BAJA</v>
      </c>
    </row>
    <row r="8" spans="2:8" ht="42" customHeight="1" x14ac:dyDescent="0.35">
      <c r="B8" s="60" t="s">
        <v>333</v>
      </c>
      <c r="C8" s="57" t="s">
        <v>326</v>
      </c>
      <c r="D8" s="66" t="s">
        <v>341</v>
      </c>
      <c r="E8" s="59">
        <f>+COUNTA('COMP 2-ANTI TRAMITES'!E6:E8)</f>
        <v>3</v>
      </c>
      <c r="F8" s="62">
        <f>+COUNTIF('COMP 2-ANTI TRAMITES'!K6:K8,"100%")</f>
        <v>2</v>
      </c>
      <c r="G8" s="67">
        <f t="shared" si="0"/>
        <v>0.66666666666666663</v>
      </c>
      <c r="H8" s="68" t="str">
        <f t="shared" si="1"/>
        <v>ZONA MEDIA</v>
      </c>
    </row>
    <row r="9" spans="2:8" ht="65.150000000000006" customHeight="1" x14ac:dyDescent="0.35">
      <c r="B9" s="98" t="s">
        <v>334</v>
      </c>
      <c r="C9" s="95" t="s">
        <v>327</v>
      </c>
      <c r="D9" s="66" t="str">
        <f>+'COMP 3 RENDICION DE CUENTAS'!A5</f>
        <v>SUBCOMPONENTE 1                                           INFORMACIÓN DE CALIDAD Y EN LENGUAJE COMPRENSIBLE</v>
      </c>
      <c r="E9" s="59">
        <f>+COUNTA('COMP 3 RENDICION DE CUENTAS'!C5:C7)</f>
        <v>3</v>
      </c>
      <c r="F9" s="62">
        <f>+COUNTIF('COMP 3 RENDICION DE CUENTAS'!G5:G7,"100%")</f>
        <v>2</v>
      </c>
      <c r="G9" s="67">
        <f t="shared" si="0"/>
        <v>0.66666666666666663</v>
      </c>
      <c r="H9" s="68" t="str">
        <f t="shared" si="1"/>
        <v>ZONA MEDIA</v>
      </c>
    </row>
    <row r="10" spans="2:8" ht="51" customHeight="1" x14ac:dyDescent="0.35">
      <c r="B10" s="99"/>
      <c r="C10" s="96"/>
      <c r="D10" s="66" t="str">
        <f>+'COMP 3 RENDICION DE CUENTAS'!A8</f>
        <v>SUBCOMPONENTE 2                                            DIÁLOGO DE DOBLE VÍA CON LA CIUDADANÍA Y SUS ORGANIZACIONES</v>
      </c>
      <c r="E10" s="59">
        <f>+COUNTA('COMP 3 RENDICION DE CUENTAS'!C8:C11)</f>
        <v>4</v>
      </c>
      <c r="F10" s="62">
        <f>+COUNTIF('COMP 3 RENDICION DE CUENTAS'!G8:G11,"100%")</f>
        <v>1</v>
      </c>
      <c r="G10" s="67">
        <f t="shared" si="0"/>
        <v>0.25</v>
      </c>
      <c r="H10" s="68" t="str">
        <f t="shared" si="1"/>
        <v>ZONA BAJA</v>
      </c>
    </row>
    <row r="11" spans="2:8" ht="70" customHeight="1" x14ac:dyDescent="0.35">
      <c r="B11" s="99"/>
      <c r="C11" s="96"/>
      <c r="D11" s="66" t="str">
        <f>+'COMP 3 RENDICION DE CUENTAS'!A12</f>
        <v>SUBCOMPONENTE 3                                                 INCENTIVOS PARA MOTIVAR LA CULTURA DE LA RENDICIÓN Y PETICIÓN DE CUENTAS</v>
      </c>
      <c r="E11" s="59">
        <f>+COUNTA('COMP 3 RENDICION DE CUENTAS'!C12:C13)</f>
        <v>2</v>
      </c>
      <c r="F11" s="62">
        <f>+COUNTIF('COMP 3 RENDICION DE CUENTAS'!G12:G13,"100%")</f>
        <v>2</v>
      </c>
      <c r="G11" s="67">
        <f t="shared" si="0"/>
        <v>1</v>
      </c>
      <c r="H11" s="68" t="str">
        <f t="shared" si="1"/>
        <v>ZONA ALTA</v>
      </c>
    </row>
    <row r="12" spans="2:8" ht="40" customHeight="1" x14ac:dyDescent="0.35">
      <c r="B12" s="100"/>
      <c r="C12" s="97"/>
      <c r="D12" s="66" t="str">
        <f>+'COMP 3 RENDICION DE CUENTAS'!A14</f>
        <v>SUBCOMPONENTE 4                                               EVALUACIÓN Y RETROALIMENTACIÓN A  LA GESTIÓN INSTITUCIONAL</v>
      </c>
      <c r="E12" s="59">
        <v>1</v>
      </c>
      <c r="F12" s="62">
        <v>0</v>
      </c>
      <c r="G12" s="67">
        <f t="shared" si="0"/>
        <v>0</v>
      </c>
      <c r="H12" s="68" t="str">
        <f t="shared" si="1"/>
        <v>ZONA BAJA</v>
      </c>
    </row>
    <row r="13" spans="2:8" ht="63" customHeight="1" x14ac:dyDescent="0.35">
      <c r="B13" s="98" t="s">
        <v>335</v>
      </c>
      <c r="C13" s="95" t="s">
        <v>328</v>
      </c>
      <c r="D13" s="66" t="str">
        <f>+'COMP 4 ATENCION AL CIUDADANO'!A5</f>
        <v>SUBCOMPONENTE 1                           ESTRUCTURA ADMINISTRATIVA Y DIRECCIONAMIENTO ESTRATÉGICO</v>
      </c>
      <c r="E13" s="59">
        <f>+COUNTA('COMP 4 ATENCION AL CIUDADANO'!C5:C6)</f>
        <v>2</v>
      </c>
      <c r="F13" s="62">
        <f>+COUNTIF('COMP 4 ATENCION AL CIUDADANO'!H5:H6,"100%")</f>
        <v>2</v>
      </c>
      <c r="G13" s="67">
        <f t="shared" si="0"/>
        <v>1</v>
      </c>
      <c r="H13" s="68" t="str">
        <f t="shared" si="1"/>
        <v>ZONA ALTA</v>
      </c>
    </row>
    <row r="14" spans="2:8" ht="67" customHeight="1" x14ac:dyDescent="0.35">
      <c r="B14" s="99"/>
      <c r="C14" s="96"/>
      <c r="D14" s="66" t="str">
        <f>+'COMP 4 ATENCION AL CIUDADANO'!A7</f>
        <v>SUBCOMPONENTE 2                           FORTALECIMIENTO DE LOS CANALES DE ATENCIÓN</v>
      </c>
      <c r="E14" s="59">
        <f>+COUNTA('COMP 4 ATENCION AL CIUDADANO'!C11:C12)</f>
        <v>2</v>
      </c>
      <c r="F14" s="62">
        <f>+COUNTIF('COMP 4 ATENCION AL CIUDADANO'!H7:H8,"100%")</f>
        <v>1</v>
      </c>
      <c r="G14" s="67">
        <f t="shared" si="0"/>
        <v>0.5</v>
      </c>
      <c r="H14" s="68" t="str">
        <f t="shared" si="1"/>
        <v>ZONA MEDIA</v>
      </c>
    </row>
    <row r="15" spans="2:8" ht="49" customHeight="1" x14ac:dyDescent="0.35">
      <c r="B15" s="99"/>
      <c r="C15" s="96"/>
      <c r="D15" s="66" t="str">
        <f>+'COMP 4 ATENCION AL CIUDADANO'!A9</f>
        <v>SUBCOMPONENTE 3     TALENTO HUMANO</v>
      </c>
      <c r="E15" s="59">
        <f>+COUNTA('COMP 4 ATENCION AL CIUDADANO'!C9:C10)</f>
        <v>2</v>
      </c>
      <c r="F15" s="62">
        <f>+COUNTIF('COMP 4 ATENCION AL CIUDADANO'!H9:H10,"100%")</f>
        <v>1</v>
      </c>
      <c r="G15" s="67">
        <f t="shared" si="0"/>
        <v>0.5</v>
      </c>
      <c r="H15" s="68" t="str">
        <f t="shared" si="1"/>
        <v>ZONA MEDIA</v>
      </c>
    </row>
    <row r="16" spans="2:8" ht="41.15" customHeight="1" x14ac:dyDescent="0.35">
      <c r="B16" s="99"/>
      <c r="C16" s="96"/>
      <c r="D16" s="66" t="str">
        <f>+'COMP 4 ATENCION AL CIUDADANO'!A11</f>
        <v>SUBCOMPONENTE 4                          NORMATIVO Y PROCEDIMENTAL</v>
      </c>
      <c r="E16" s="59">
        <f>+COUNTA('COMP 4 ATENCION AL CIUDADANO'!C11:C12)</f>
        <v>2</v>
      </c>
      <c r="F16" s="62">
        <f>+COUNTIF('COMP 4 ATENCION AL CIUDADANO'!H11:H12,"100%")</f>
        <v>1</v>
      </c>
      <c r="G16" s="67">
        <f t="shared" si="0"/>
        <v>0.5</v>
      </c>
      <c r="H16" s="68" t="str">
        <f t="shared" si="1"/>
        <v>ZONA MEDIA</v>
      </c>
    </row>
    <row r="17" spans="2:8" ht="52" customHeight="1" x14ac:dyDescent="0.35">
      <c r="B17" s="100"/>
      <c r="C17" s="97"/>
      <c r="D17" s="66" t="str">
        <f>+'COMP 4 ATENCION AL CIUDADANO'!A13</f>
        <v>SUBCOMPONENTE 5                           RELACIONAMIENTO CON EL CIUDADANO</v>
      </c>
      <c r="E17" s="59">
        <f>+COUNTA('COMP 4 ATENCION AL CIUDADANO'!C13)</f>
        <v>1</v>
      </c>
      <c r="F17" s="62">
        <v>0</v>
      </c>
      <c r="G17" s="67">
        <f t="shared" si="0"/>
        <v>0</v>
      </c>
      <c r="H17" s="68" t="str">
        <f t="shared" si="1"/>
        <v>ZONA BAJA</v>
      </c>
    </row>
    <row r="18" spans="2:8" ht="41.15" customHeight="1" x14ac:dyDescent="0.35">
      <c r="B18" s="98" t="s">
        <v>336</v>
      </c>
      <c r="C18" s="95" t="s">
        <v>329</v>
      </c>
      <c r="D18" s="66" t="str">
        <f>+'COMP 5 TRANSPARENCIA -ACC INFOR'!A5</f>
        <v>SUBCOMPONENTE1                                                                                             LINEAMIENTO DE TRANSPARENCIA ACTIVA</v>
      </c>
      <c r="E18" s="59">
        <f>+COUNTA('COMP 5 TRANSPARENCIA -ACC INFOR'!C5:C9)</f>
        <v>4</v>
      </c>
      <c r="F18" s="62">
        <f>+COUNTIF('COMP 5 TRANSPARENCIA -ACC INFOR'!H5:H9,"100%")</f>
        <v>3</v>
      </c>
      <c r="G18" s="67">
        <f t="shared" si="0"/>
        <v>0.75</v>
      </c>
      <c r="H18" s="68" t="str">
        <f t="shared" si="1"/>
        <v>ZONA ALTA</v>
      </c>
    </row>
    <row r="19" spans="2:8" ht="55" customHeight="1" x14ac:dyDescent="0.35">
      <c r="B19" s="99"/>
      <c r="C19" s="96"/>
      <c r="D19" s="66" t="str">
        <f>+'COMP 5 TRANSPARENCIA -ACC INFOR'!A10</f>
        <v>SUBCOMPONENTE 2                                                                                             LINEAMIENTOS DE TRANSPARENCIA PASIVA</v>
      </c>
      <c r="E19" s="59">
        <f>+COUNTA('COMP 5 TRANSPARENCIA -ACC INFOR'!C10:C11)</f>
        <v>2</v>
      </c>
      <c r="F19" s="62">
        <f>+COUNTIF('COMP 5 TRANSPARENCIA -ACC INFOR'!H10:H11,"100%")</f>
        <v>2</v>
      </c>
      <c r="G19" s="67">
        <f t="shared" si="0"/>
        <v>1</v>
      </c>
      <c r="H19" s="68" t="str">
        <f t="shared" si="1"/>
        <v>ZONA ALTA</v>
      </c>
    </row>
    <row r="20" spans="2:8" ht="42" customHeight="1" x14ac:dyDescent="0.35">
      <c r="B20" s="99"/>
      <c r="C20" s="96"/>
      <c r="D20" s="66" t="str">
        <f>+'COMP 5 TRANSPARENCIA -ACC INFOR'!A12</f>
        <v>SUBCOMPONENTE 3                                                                                             ELABORACIÓN LOS INSTRUMENTOS DE GESTIÓN DE LA INFORMACIÓN</v>
      </c>
      <c r="E20" s="59">
        <f>+COUNTA('COMP 5 TRANSPARENCIA -ACC INFOR'!C12)</f>
        <v>1</v>
      </c>
      <c r="F20" s="62">
        <f>+COUNTIF('COMP 5 TRANSPARENCIA -ACC INFOR'!H12,"100%")</f>
        <v>0</v>
      </c>
      <c r="G20" s="67">
        <f t="shared" si="0"/>
        <v>0</v>
      </c>
      <c r="H20" s="68" t="str">
        <f t="shared" si="1"/>
        <v>ZONA BAJA</v>
      </c>
    </row>
    <row r="21" spans="2:8" ht="69" customHeight="1" x14ac:dyDescent="0.35">
      <c r="B21" s="99"/>
      <c r="C21" s="96"/>
      <c r="D21" s="66" t="str">
        <f>+'COMP 5 TRANSPARENCIA -ACC INFOR'!A13</f>
        <v>SUBCOMPONENTE 4         CRITERIO DIFERENCIAL DE ACCESIBILIDAD*</v>
      </c>
      <c r="E21" s="59">
        <f>+COUNTA('COMP 5 TRANSPARENCIA -ACC INFOR'!C13)</f>
        <v>1</v>
      </c>
      <c r="F21" s="62">
        <f>+COUNTIF('COMP 5 TRANSPARENCIA -ACC INFOR'!H13,"100%")</f>
        <v>1</v>
      </c>
      <c r="G21" s="67">
        <f t="shared" si="0"/>
        <v>1</v>
      </c>
      <c r="H21" s="68" t="str">
        <f t="shared" si="1"/>
        <v>ZONA ALTA</v>
      </c>
    </row>
    <row r="22" spans="2:8" ht="53.15" customHeight="1" x14ac:dyDescent="0.35">
      <c r="B22" s="100"/>
      <c r="C22" s="97"/>
      <c r="D22" s="66" t="str">
        <f>+'COMP 5 TRANSPARENCIA -ACC INFOR'!A14</f>
        <v>SUBCOMPONENTE 5    MONITOREO   ACCESO   A   LA INFORMACIÓN   PÚBLICA</v>
      </c>
      <c r="E22" s="59">
        <f>+COUNTA('COMP 5 TRANSPARENCIA -ACC INFOR'!C14)</f>
        <v>1</v>
      </c>
      <c r="F22" s="62">
        <f>+COUNTIF('COMP 5 TRANSPARENCIA -ACC INFOR'!H14,"100%")</f>
        <v>1</v>
      </c>
      <c r="G22" s="67">
        <f t="shared" si="0"/>
        <v>1</v>
      </c>
      <c r="H22" s="68" t="str">
        <f t="shared" si="1"/>
        <v>ZONA ALTA</v>
      </c>
    </row>
    <row r="23" spans="2:8" ht="41.15" customHeight="1" x14ac:dyDescent="0.35">
      <c r="B23" s="60" t="s">
        <v>337</v>
      </c>
      <c r="C23" s="57" t="s">
        <v>330</v>
      </c>
      <c r="D23" s="66" t="s">
        <v>375</v>
      </c>
      <c r="E23" s="59">
        <f>+COUNTA('COMP 6 INICIATIVAS ADC'!C5:C11)</f>
        <v>7</v>
      </c>
      <c r="F23" s="62">
        <f>+COUNTIF('COMP 6 INICIATIVAS ADC'!I5:I11,"100%")</f>
        <v>4</v>
      </c>
      <c r="G23" s="67">
        <f t="shared" si="0"/>
        <v>0.5714285714285714</v>
      </c>
      <c r="H23" s="68" t="str">
        <f t="shared" si="1"/>
        <v>ZONA MEDIA</v>
      </c>
    </row>
    <row r="24" spans="2:8" x14ac:dyDescent="0.35">
      <c r="E24" s="58"/>
    </row>
  </sheetData>
  <mergeCells count="10">
    <mergeCell ref="B1:C1"/>
    <mergeCell ref="D1:H1"/>
    <mergeCell ref="C18:C22"/>
    <mergeCell ref="B18:B22"/>
    <mergeCell ref="C3:C7"/>
    <mergeCell ref="B3:B7"/>
    <mergeCell ref="C9:C12"/>
    <mergeCell ref="B9:B12"/>
    <mergeCell ref="C13:C17"/>
    <mergeCell ref="B13:B17"/>
  </mergeCells>
  <phoneticPr fontId="18" type="noConversion"/>
  <conditionalFormatting sqref="G3">
    <cfRule type="iconSet" priority="4">
      <iconSet iconSet="3TrafficLights2">
        <cfvo type="percent" val="0"/>
        <cfvo type="percent" val="33"/>
        <cfvo type="percent" val="67"/>
      </iconSet>
    </cfRule>
  </conditionalFormatting>
  <conditionalFormatting sqref="G4:G23">
    <cfRule type="iconSet" priority="1">
      <iconSet iconSet="3TrafficLights2">
        <cfvo type="percent" val="0"/>
        <cfvo type="percent" val="33"/>
        <cfvo type="percent" val="67"/>
      </iconSet>
    </cfRule>
  </conditionalFormatting>
  <conditionalFormatting sqref="H3">
    <cfRule type="iconSet" priority="5">
      <iconSet iconSet="3TrafficLights2">
        <cfvo type="percent" val="0"/>
        <cfvo type="percent" val="33"/>
        <cfvo type="percent" val="67"/>
      </iconSet>
    </cfRule>
    <cfRule type="colorScale" priority="6">
      <colorScale>
        <cfvo type="min"/>
        <cfvo type="percentile" val="50"/>
        <cfvo type="max"/>
        <color rgb="FFF8696B"/>
        <color rgb="FFFFEB84"/>
        <color rgb="FF63BE7B"/>
      </colorScale>
    </cfRule>
  </conditionalFormatting>
  <conditionalFormatting sqref="H4:H23">
    <cfRule type="iconSet" priority="2">
      <iconSet iconSet="3TrafficLights2">
        <cfvo type="percent" val="0"/>
        <cfvo type="percent" val="33"/>
        <cfvo type="percent" val="67"/>
      </iconSet>
    </cfRule>
    <cfRule type="colorScale" priority="3">
      <colorScale>
        <cfvo type="min"/>
        <cfvo type="percentile" val="50"/>
        <cfvo type="max"/>
        <color rgb="FFF8696B"/>
        <color rgb="FFFFEB84"/>
        <color rgb="FF63BE7B"/>
      </colorScale>
    </cfRule>
  </conditionalFormatting>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60AF-FA73-324A-A92E-D15D75422230}">
  <sheetPr>
    <tabColor theme="7" tint="0.79998168889431442"/>
    <pageSetUpPr fitToPage="1"/>
  </sheetPr>
  <dimension ref="A1:V42"/>
  <sheetViews>
    <sheetView zoomScale="60" zoomScaleNormal="60" workbookViewId="0">
      <selection activeCell="R8" sqref="R8"/>
    </sheetView>
  </sheetViews>
  <sheetFormatPr baseColWidth="10" defaultRowHeight="15.5" x14ac:dyDescent="0.35"/>
  <cols>
    <col min="1" max="1" width="2.33203125" customWidth="1"/>
    <col min="2" max="2" width="27.33203125" customWidth="1"/>
    <col min="3" max="3" width="7.08203125" customWidth="1"/>
    <col min="4" max="4" width="47.33203125" customWidth="1"/>
    <col min="5" max="5" width="11.58203125" customWidth="1"/>
    <col min="6" max="6" width="27.08203125" customWidth="1"/>
    <col min="7" max="7" width="13.58203125" customWidth="1"/>
    <col min="8" max="8" width="44.08203125" customWidth="1"/>
    <col min="9" max="9" width="20.58203125" customWidth="1"/>
    <col min="10" max="10" width="12.58203125" customWidth="1"/>
    <col min="11" max="17" width="20.58203125" customWidth="1"/>
    <col min="18" max="18" width="60.08203125" customWidth="1"/>
  </cols>
  <sheetData>
    <row r="1" spans="1:22" x14ac:dyDescent="0.35">
      <c r="A1" s="112"/>
      <c r="B1" s="115"/>
      <c r="C1" s="115"/>
      <c r="D1" s="115"/>
      <c r="E1" s="115"/>
      <c r="F1" s="115"/>
      <c r="G1" s="115"/>
      <c r="H1" s="115"/>
      <c r="I1" s="115"/>
      <c r="J1" s="115"/>
      <c r="K1" s="115"/>
      <c r="L1" s="115"/>
      <c r="M1" s="115"/>
      <c r="N1" s="115"/>
      <c r="O1" s="115"/>
      <c r="P1" s="115"/>
      <c r="Q1" s="115"/>
      <c r="R1" s="115"/>
    </row>
    <row r="2" spans="1:22" ht="35" x14ac:dyDescent="0.7">
      <c r="A2" s="112"/>
      <c r="B2" s="112"/>
      <c r="C2" s="112"/>
      <c r="D2" s="113" t="s">
        <v>378</v>
      </c>
      <c r="E2" s="113"/>
      <c r="F2" s="113"/>
      <c r="G2" s="113"/>
      <c r="H2" s="113"/>
      <c r="I2" s="113"/>
      <c r="J2" s="113"/>
      <c r="K2" s="113"/>
      <c r="L2" s="113"/>
      <c r="M2" s="113"/>
      <c r="N2" s="113"/>
      <c r="O2" s="113"/>
      <c r="P2" s="113"/>
      <c r="Q2" s="113"/>
      <c r="R2" s="113"/>
      <c r="T2" s="78" t="s">
        <v>421</v>
      </c>
      <c r="U2" s="78"/>
      <c r="V2" s="78"/>
    </row>
    <row r="3" spans="1:22" ht="36" customHeight="1" x14ac:dyDescent="0.7">
      <c r="A3" s="112"/>
      <c r="B3" s="112"/>
      <c r="C3" s="112"/>
      <c r="D3" s="113" t="s">
        <v>455</v>
      </c>
      <c r="E3" s="113"/>
      <c r="F3" s="113"/>
      <c r="G3" s="113"/>
      <c r="H3" s="113"/>
      <c r="I3" s="113"/>
      <c r="J3" s="113"/>
      <c r="K3" s="113"/>
      <c r="L3" s="113"/>
      <c r="M3" s="113"/>
      <c r="N3" s="113"/>
      <c r="O3" s="113"/>
      <c r="P3" s="113"/>
      <c r="Q3" s="113"/>
      <c r="R3" s="113"/>
      <c r="T3" s="78" t="s">
        <v>422</v>
      </c>
      <c r="U3" s="78"/>
      <c r="V3" s="78"/>
    </row>
    <row r="4" spans="1:22" ht="35" x14ac:dyDescent="0.7">
      <c r="A4" s="112"/>
      <c r="B4" s="112"/>
      <c r="C4" s="112"/>
      <c r="D4" s="114" t="s">
        <v>456</v>
      </c>
      <c r="E4" s="114"/>
      <c r="F4" s="114"/>
      <c r="G4" s="114"/>
      <c r="H4" s="114"/>
      <c r="I4" s="114"/>
      <c r="J4" s="114"/>
      <c r="K4" s="114"/>
      <c r="L4" s="114"/>
      <c r="M4" s="114"/>
      <c r="N4" s="114"/>
      <c r="O4" s="114"/>
      <c r="P4" s="114"/>
      <c r="Q4" s="114"/>
      <c r="R4" s="114"/>
      <c r="T4" s="78" t="s">
        <v>428</v>
      </c>
      <c r="U4" s="78"/>
      <c r="V4" s="78"/>
    </row>
    <row r="5" spans="1:22" ht="18" customHeight="1" x14ac:dyDescent="0.35">
      <c r="A5" s="112"/>
      <c r="B5" s="69"/>
      <c r="C5" s="69"/>
      <c r="D5" s="72"/>
      <c r="E5" s="72"/>
      <c r="F5" s="72"/>
      <c r="G5" s="72"/>
      <c r="H5" s="72"/>
      <c r="I5" s="72"/>
      <c r="J5" s="72"/>
      <c r="K5" s="72"/>
      <c r="L5" s="72"/>
      <c r="M5" s="72"/>
      <c r="N5" s="72"/>
      <c r="O5" s="72"/>
      <c r="P5" s="72"/>
      <c r="Q5" s="72"/>
      <c r="R5" s="72"/>
      <c r="T5" s="78"/>
      <c r="U5" s="78"/>
      <c r="V5" s="78"/>
    </row>
    <row r="6" spans="1:22" ht="18" customHeight="1" x14ac:dyDescent="0.35">
      <c r="A6" s="112"/>
      <c r="B6" s="120" t="s">
        <v>379</v>
      </c>
      <c r="C6" s="121"/>
      <c r="D6" s="121"/>
      <c r="E6" s="121"/>
      <c r="F6" s="121"/>
      <c r="G6" s="122"/>
      <c r="H6" s="123" t="s">
        <v>463</v>
      </c>
      <c r="I6" s="124"/>
      <c r="J6" s="124"/>
      <c r="K6" s="124"/>
      <c r="L6" s="124"/>
      <c r="M6" s="124"/>
      <c r="N6" s="124"/>
      <c r="O6" s="124"/>
      <c r="P6" s="124"/>
      <c r="Q6" s="124"/>
      <c r="R6" s="125"/>
      <c r="T6" s="78"/>
      <c r="U6" s="78"/>
      <c r="V6" s="78"/>
    </row>
    <row r="7" spans="1:22" s="71" customFormat="1" ht="82" customHeight="1" x14ac:dyDescent="0.3">
      <c r="A7" s="112"/>
      <c r="B7" s="73" t="s">
        <v>254</v>
      </c>
      <c r="C7" s="104" t="s">
        <v>255</v>
      </c>
      <c r="D7" s="104"/>
      <c r="E7" s="70" t="s">
        <v>256</v>
      </c>
      <c r="F7" s="70" t="s">
        <v>257</v>
      </c>
      <c r="G7" s="76" t="s">
        <v>240</v>
      </c>
      <c r="H7" s="74" t="s">
        <v>465</v>
      </c>
      <c r="I7" s="74" t="s">
        <v>380</v>
      </c>
      <c r="J7" s="77" t="s">
        <v>413</v>
      </c>
      <c r="K7" s="77" t="s">
        <v>414</v>
      </c>
      <c r="L7" s="77" t="s">
        <v>415</v>
      </c>
      <c r="M7" s="77" t="s">
        <v>416</v>
      </c>
      <c r="N7" s="77" t="s">
        <v>417</v>
      </c>
      <c r="O7" s="77" t="s">
        <v>418</v>
      </c>
      <c r="P7" s="77" t="s">
        <v>419</v>
      </c>
      <c r="Q7" s="77" t="s">
        <v>420</v>
      </c>
      <c r="R7" s="75" t="s">
        <v>377</v>
      </c>
    </row>
    <row r="8" spans="1:22" ht="235" customHeight="1" x14ac:dyDescent="0.35">
      <c r="A8" s="112"/>
      <c r="B8" s="105" t="s">
        <v>258</v>
      </c>
      <c r="C8" s="2" t="s">
        <v>259</v>
      </c>
      <c r="D8" s="88" t="s">
        <v>457</v>
      </c>
      <c r="E8" s="89" t="s">
        <v>260</v>
      </c>
      <c r="F8" s="89" t="s">
        <v>429</v>
      </c>
      <c r="G8" s="89" t="s">
        <v>261</v>
      </c>
      <c r="H8" s="89" t="s">
        <v>424</v>
      </c>
      <c r="I8" s="89" t="s">
        <v>381</v>
      </c>
      <c r="J8" s="4" t="s">
        <v>421</v>
      </c>
      <c r="K8" s="4" t="s">
        <v>422</v>
      </c>
      <c r="L8" s="4" t="s">
        <v>422</v>
      </c>
      <c r="M8" s="4" t="s">
        <v>422</v>
      </c>
      <c r="N8" s="4" t="s">
        <v>422</v>
      </c>
      <c r="O8" s="4" t="s">
        <v>421</v>
      </c>
      <c r="P8" s="4" t="s">
        <v>421</v>
      </c>
      <c r="Q8" s="4" t="s">
        <v>422</v>
      </c>
      <c r="R8" s="4" t="s">
        <v>409</v>
      </c>
    </row>
    <row r="9" spans="1:22" ht="168" x14ac:dyDescent="0.35">
      <c r="A9" s="112"/>
      <c r="B9" s="105"/>
      <c r="C9" s="2" t="s">
        <v>262</v>
      </c>
      <c r="D9" s="6" t="s">
        <v>263</v>
      </c>
      <c r="E9" s="4" t="s">
        <v>264</v>
      </c>
      <c r="F9" s="4" t="s">
        <v>265</v>
      </c>
      <c r="G9" s="4" t="s">
        <v>266</v>
      </c>
      <c r="H9" s="4" t="s">
        <v>466</v>
      </c>
      <c r="I9" s="4" t="s">
        <v>382</v>
      </c>
      <c r="J9" s="4" t="s">
        <v>421</v>
      </c>
      <c r="K9" s="4" t="s">
        <v>421</v>
      </c>
      <c r="L9" s="4" t="s">
        <v>421</v>
      </c>
      <c r="M9" s="4" t="s">
        <v>421</v>
      </c>
      <c r="N9" s="4" t="s">
        <v>421</v>
      </c>
      <c r="O9" s="4" t="s">
        <v>422</v>
      </c>
      <c r="P9" s="4" t="s">
        <v>422</v>
      </c>
      <c r="Q9" s="4" t="s">
        <v>421</v>
      </c>
      <c r="R9" s="4" t="s">
        <v>468</v>
      </c>
    </row>
    <row r="10" spans="1:22" ht="154" x14ac:dyDescent="0.35">
      <c r="A10" s="112"/>
      <c r="B10" s="105"/>
      <c r="C10" s="2" t="s">
        <v>267</v>
      </c>
      <c r="D10" s="35" t="s">
        <v>268</v>
      </c>
      <c r="E10" s="4" t="s">
        <v>269</v>
      </c>
      <c r="F10" s="4" t="s">
        <v>270</v>
      </c>
      <c r="G10" s="4" t="s">
        <v>266</v>
      </c>
      <c r="H10" s="4" t="s">
        <v>448</v>
      </c>
      <c r="I10" s="4" t="s">
        <v>383</v>
      </c>
      <c r="J10" s="4" t="s">
        <v>421</v>
      </c>
      <c r="K10" s="4" t="s">
        <v>421</v>
      </c>
      <c r="L10" s="4" t="s">
        <v>421</v>
      </c>
      <c r="M10" s="4" t="s">
        <v>421</v>
      </c>
      <c r="N10" s="4" t="s">
        <v>421</v>
      </c>
      <c r="O10" s="4" t="s">
        <v>421</v>
      </c>
      <c r="P10" s="4" t="s">
        <v>421</v>
      </c>
      <c r="Q10" s="4" t="s">
        <v>422</v>
      </c>
      <c r="R10" s="4" t="s">
        <v>449</v>
      </c>
    </row>
    <row r="11" spans="1:22" ht="207" customHeight="1" x14ac:dyDescent="0.35">
      <c r="A11" s="112"/>
      <c r="B11" s="105" t="s">
        <v>271</v>
      </c>
      <c r="C11" s="2" t="s">
        <v>272</v>
      </c>
      <c r="D11" s="6" t="s">
        <v>342</v>
      </c>
      <c r="E11" s="4" t="s">
        <v>319</v>
      </c>
      <c r="F11" s="4" t="s">
        <v>275</v>
      </c>
      <c r="G11" s="4" t="s">
        <v>276</v>
      </c>
      <c r="H11" s="4" t="s">
        <v>384</v>
      </c>
      <c r="I11" s="4" t="s">
        <v>385</v>
      </c>
      <c r="J11" s="4" t="s">
        <v>421</v>
      </c>
      <c r="K11" s="4" t="s">
        <v>421</v>
      </c>
      <c r="L11" s="4" t="s">
        <v>421</v>
      </c>
      <c r="M11" s="4" t="s">
        <v>421</v>
      </c>
      <c r="N11" s="4" t="s">
        <v>421</v>
      </c>
      <c r="O11" s="4" t="s">
        <v>421</v>
      </c>
      <c r="P11" s="4" t="s">
        <v>421</v>
      </c>
      <c r="Q11" s="4" t="s">
        <v>422</v>
      </c>
      <c r="R11" s="41" t="s">
        <v>450</v>
      </c>
    </row>
    <row r="12" spans="1:22" ht="226" customHeight="1" x14ac:dyDescent="0.35">
      <c r="A12" s="112"/>
      <c r="B12" s="105"/>
      <c r="C12" s="106" t="s">
        <v>277</v>
      </c>
      <c r="D12" s="108" t="s">
        <v>278</v>
      </c>
      <c r="E12" s="4" t="s">
        <v>273</v>
      </c>
      <c r="F12" s="101" t="s">
        <v>279</v>
      </c>
      <c r="G12" s="103" t="s">
        <v>280</v>
      </c>
      <c r="H12" s="4" t="s">
        <v>386</v>
      </c>
      <c r="I12" s="4" t="s">
        <v>387</v>
      </c>
      <c r="J12" s="4" t="s">
        <v>421</v>
      </c>
      <c r="K12" s="4" t="s">
        <v>421</v>
      </c>
      <c r="L12" s="4" t="s">
        <v>421</v>
      </c>
      <c r="M12" s="4" t="s">
        <v>421</v>
      </c>
      <c r="N12" s="4" t="s">
        <v>421</v>
      </c>
      <c r="O12" s="4" t="s">
        <v>421</v>
      </c>
      <c r="P12" s="4" t="s">
        <v>421</v>
      </c>
      <c r="Q12" s="4" t="s">
        <v>421</v>
      </c>
      <c r="R12" s="116" t="s">
        <v>451</v>
      </c>
    </row>
    <row r="13" spans="1:22" ht="159" customHeight="1" x14ac:dyDescent="0.35">
      <c r="A13" s="112"/>
      <c r="B13" s="105"/>
      <c r="C13" s="107"/>
      <c r="D13" s="109"/>
      <c r="E13" s="4" t="s">
        <v>274</v>
      </c>
      <c r="F13" s="102"/>
      <c r="G13" s="103"/>
      <c r="H13" s="4" t="s">
        <v>388</v>
      </c>
      <c r="I13" s="4" t="s">
        <v>387</v>
      </c>
      <c r="J13" s="4" t="s">
        <v>421</v>
      </c>
      <c r="K13" s="4" t="s">
        <v>421</v>
      </c>
      <c r="L13" s="4" t="s">
        <v>421</v>
      </c>
      <c r="M13" s="4" t="s">
        <v>421</v>
      </c>
      <c r="N13" s="4" t="s">
        <v>421</v>
      </c>
      <c r="O13" s="4" t="s">
        <v>421</v>
      </c>
      <c r="P13" s="4" t="s">
        <v>421</v>
      </c>
      <c r="Q13" s="4" t="s">
        <v>421</v>
      </c>
      <c r="R13" s="117"/>
    </row>
    <row r="14" spans="1:22" ht="165" customHeight="1" x14ac:dyDescent="0.35">
      <c r="A14" s="112"/>
      <c r="B14" s="105"/>
      <c r="C14" s="110" t="s">
        <v>281</v>
      </c>
      <c r="D14" s="111" t="s">
        <v>282</v>
      </c>
      <c r="E14" s="4" t="s">
        <v>273</v>
      </c>
      <c r="F14" s="103" t="s">
        <v>283</v>
      </c>
      <c r="G14" s="103" t="s">
        <v>284</v>
      </c>
      <c r="H14" s="4" t="s">
        <v>384</v>
      </c>
      <c r="I14" s="4" t="s">
        <v>385</v>
      </c>
      <c r="J14" s="4" t="s">
        <v>421</v>
      </c>
      <c r="K14" s="4" t="s">
        <v>422</v>
      </c>
      <c r="L14" s="4" t="s">
        <v>421</v>
      </c>
      <c r="M14" s="4" t="s">
        <v>422</v>
      </c>
      <c r="N14" s="4" t="s">
        <v>421</v>
      </c>
      <c r="O14" s="4" t="s">
        <v>421</v>
      </c>
      <c r="P14" s="4" t="s">
        <v>421</v>
      </c>
      <c r="Q14" s="4" t="s">
        <v>422</v>
      </c>
      <c r="R14" s="116" t="s">
        <v>410</v>
      </c>
    </row>
    <row r="15" spans="1:22" ht="108" customHeight="1" x14ac:dyDescent="0.35">
      <c r="A15" s="112"/>
      <c r="B15" s="105"/>
      <c r="C15" s="110"/>
      <c r="D15" s="111"/>
      <c r="E15" s="4" t="s">
        <v>274</v>
      </c>
      <c r="F15" s="103"/>
      <c r="G15" s="103"/>
      <c r="H15" s="4" t="s">
        <v>388</v>
      </c>
      <c r="I15" s="4" t="s">
        <v>385</v>
      </c>
      <c r="J15" s="4" t="s">
        <v>421</v>
      </c>
      <c r="K15" s="4" t="s">
        <v>421</v>
      </c>
      <c r="L15" s="4" t="s">
        <v>421</v>
      </c>
      <c r="M15" s="4" t="s">
        <v>421</v>
      </c>
      <c r="N15" s="4" t="s">
        <v>421</v>
      </c>
      <c r="O15" s="4" t="s">
        <v>421</v>
      </c>
      <c r="P15" s="4" t="s">
        <v>421</v>
      </c>
      <c r="Q15" s="4" t="s">
        <v>421</v>
      </c>
      <c r="R15" s="117"/>
    </row>
    <row r="16" spans="1:22" ht="227.15" customHeight="1" x14ac:dyDescent="0.35">
      <c r="A16" s="112"/>
      <c r="B16" s="105"/>
      <c r="C16" s="110" t="s">
        <v>285</v>
      </c>
      <c r="D16" s="111" t="s">
        <v>286</v>
      </c>
      <c r="E16" s="4" t="s">
        <v>273</v>
      </c>
      <c r="F16" s="103" t="s">
        <v>287</v>
      </c>
      <c r="G16" s="103" t="s">
        <v>288</v>
      </c>
      <c r="H16" s="4" t="s">
        <v>389</v>
      </c>
      <c r="I16" s="4" t="s">
        <v>390</v>
      </c>
      <c r="J16" s="4" t="s">
        <v>421</v>
      </c>
      <c r="K16" s="4" t="s">
        <v>421</v>
      </c>
      <c r="L16" s="4" t="s">
        <v>421</v>
      </c>
      <c r="M16" s="4" t="s">
        <v>421</v>
      </c>
      <c r="N16" s="4" t="s">
        <v>421</v>
      </c>
      <c r="O16" s="4" t="s">
        <v>421</v>
      </c>
      <c r="P16" s="4" t="s">
        <v>421</v>
      </c>
      <c r="Q16" s="4" t="s">
        <v>421</v>
      </c>
      <c r="R16" s="116" t="s">
        <v>451</v>
      </c>
    </row>
    <row r="17" spans="1:18" ht="125.15" customHeight="1" x14ac:dyDescent="0.35">
      <c r="A17" s="112"/>
      <c r="B17" s="105"/>
      <c r="C17" s="110"/>
      <c r="D17" s="111"/>
      <c r="E17" s="4" t="s">
        <v>274</v>
      </c>
      <c r="F17" s="103"/>
      <c r="G17" s="103"/>
      <c r="H17" s="4" t="s">
        <v>388</v>
      </c>
      <c r="I17" s="4" t="s">
        <v>390</v>
      </c>
      <c r="J17" s="4" t="s">
        <v>421</v>
      </c>
      <c r="K17" s="4" t="s">
        <v>421</v>
      </c>
      <c r="L17" s="4" t="s">
        <v>421</v>
      </c>
      <c r="M17" s="4" t="s">
        <v>421</v>
      </c>
      <c r="N17" s="4" t="s">
        <v>421</v>
      </c>
      <c r="O17" s="4" t="s">
        <v>421</v>
      </c>
      <c r="P17" s="4" t="s">
        <v>421</v>
      </c>
      <c r="Q17" s="4" t="s">
        <v>421</v>
      </c>
      <c r="R17" s="117"/>
    </row>
    <row r="18" spans="1:18" ht="221.15" customHeight="1" x14ac:dyDescent="0.35">
      <c r="A18" s="112"/>
      <c r="B18" s="105" t="s">
        <v>289</v>
      </c>
      <c r="C18" s="110" t="s">
        <v>290</v>
      </c>
      <c r="D18" s="111" t="s">
        <v>291</v>
      </c>
      <c r="E18" s="4" t="s">
        <v>273</v>
      </c>
      <c r="F18" s="101" t="s">
        <v>292</v>
      </c>
      <c r="G18" s="103" t="s">
        <v>288</v>
      </c>
      <c r="H18" s="4" t="s">
        <v>391</v>
      </c>
      <c r="I18" s="4" t="s">
        <v>392</v>
      </c>
      <c r="J18" s="4" t="s">
        <v>421</v>
      </c>
      <c r="K18" s="4" t="s">
        <v>421</v>
      </c>
      <c r="L18" s="4" t="s">
        <v>421</v>
      </c>
      <c r="M18" s="4" t="s">
        <v>421</v>
      </c>
      <c r="N18" s="4" t="s">
        <v>421</v>
      </c>
      <c r="O18" s="4" t="s">
        <v>421</v>
      </c>
      <c r="P18" s="4" t="s">
        <v>421</v>
      </c>
      <c r="Q18" s="4" t="s">
        <v>421</v>
      </c>
      <c r="R18" s="116" t="s">
        <v>411</v>
      </c>
    </row>
    <row r="19" spans="1:18" ht="147" customHeight="1" x14ac:dyDescent="0.35">
      <c r="A19" s="112"/>
      <c r="B19" s="105"/>
      <c r="C19" s="110"/>
      <c r="D19" s="111"/>
      <c r="E19" s="4" t="s">
        <v>274</v>
      </c>
      <c r="F19" s="102"/>
      <c r="G19" s="103"/>
      <c r="H19" s="4" t="s">
        <v>393</v>
      </c>
      <c r="I19" s="4" t="s">
        <v>392</v>
      </c>
      <c r="J19" s="4" t="s">
        <v>421</v>
      </c>
      <c r="K19" s="4" t="s">
        <v>421</v>
      </c>
      <c r="L19" s="4" t="s">
        <v>421</v>
      </c>
      <c r="M19" s="4" t="s">
        <v>421</v>
      </c>
      <c r="N19" s="4" t="s">
        <v>421</v>
      </c>
      <c r="O19" s="4" t="s">
        <v>421</v>
      </c>
      <c r="P19" s="4" t="s">
        <v>421</v>
      </c>
      <c r="Q19" s="4" t="s">
        <v>421</v>
      </c>
      <c r="R19" s="117"/>
    </row>
    <row r="20" spans="1:18" ht="149.15" customHeight="1" x14ac:dyDescent="0.35">
      <c r="A20" s="112"/>
      <c r="B20" s="105"/>
      <c r="C20" s="110" t="s">
        <v>293</v>
      </c>
      <c r="D20" s="111" t="s">
        <v>294</v>
      </c>
      <c r="E20" s="4" t="s">
        <v>273</v>
      </c>
      <c r="F20" s="103" t="s">
        <v>295</v>
      </c>
      <c r="G20" s="103" t="s">
        <v>296</v>
      </c>
      <c r="H20" s="4" t="s">
        <v>395</v>
      </c>
      <c r="I20" s="4" t="s">
        <v>396</v>
      </c>
      <c r="J20" s="4" t="s">
        <v>421</v>
      </c>
      <c r="K20" s="4" t="s">
        <v>421</v>
      </c>
      <c r="L20" s="4" t="s">
        <v>421</v>
      </c>
      <c r="M20" s="4" t="s">
        <v>421</v>
      </c>
      <c r="N20" s="4" t="s">
        <v>421</v>
      </c>
      <c r="O20" s="4" t="s">
        <v>421</v>
      </c>
      <c r="P20" s="4" t="s">
        <v>421</v>
      </c>
      <c r="Q20" s="4" t="s">
        <v>421</v>
      </c>
      <c r="R20" s="116" t="s">
        <v>452</v>
      </c>
    </row>
    <row r="21" spans="1:18" ht="112" customHeight="1" x14ac:dyDescent="0.35">
      <c r="A21" s="112"/>
      <c r="B21" s="105"/>
      <c r="C21" s="110"/>
      <c r="D21" s="111"/>
      <c r="E21" s="4" t="s">
        <v>274</v>
      </c>
      <c r="F21" s="103"/>
      <c r="G21" s="103"/>
      <c r="H21" s="4" t="s">
        <v>423</v>
      </c>
      <c r="I21" s="4" t="s">
        <v>396</v>
      </c>
      <c r="J21" s="4" t="s">
        <v>421</v>
      </c>
      <c r="K21" s="4" t="s">
        <v>421</v>
      </c>
      <c r="L21" s="4" t="s">
        <v>421</v>
      </c>
      <c r="M21" s="4" t="s">
        <v>421</v>
      </c>
      <c r="N21" s="4" t="s">
        <v>421</v>
      </c>
      <c r="O21" s="4" t="s">
        <v>421</v>
      </c>
      <c r="P21" s="4" t="s">
        <v>421</v>
      </c>
      <c r="Q21" s="4" t="s">
        <v>421</v>
      </c>
      <c r="R21" s="118"/>
    </row>
    <row r="22" spans="1:18" ht="149.15" customHeight="1" x14ac:dyDescent="0.35">
      <c r="A22" s="112"/>
      <c r="B22" s="105"/>
      <c r="C22" s="110" t="s">
        <v>297</v>
      </c>
      <c r="D22" s="111" t="s">
        <v>298</v>
      </c>
      <c r="E22" s="4" t="s">
        <v>273</v>
      </c>
      <c r="F22" s="103" t="s">
        <v>295</v>
      </c>
      <c r="G22" s="103" t="s">
        <v>296</v>
      </c>
      <c r="H22" s="4" t="s">
        <v>395</v>
      </c>
      <c r="I22" s="4" t="s">
        <v>396</v>
      </c>
      <c r="J22" s="4" t="s">
        <v>421</v>
      </c>
      <c r="K22" s="4" t="s">
        <v>421</v>
      </c>
      <c r="L22" s="4" t="s">
        <v>421</v>
      </c>
      <c r="M22" s="4" t="s">
        <v>421</v>
      </c>
      <c r="N22" s="4" t="s">
        <v>421</v>
      </c>
      <c r="O22" s="4" t="s">
        <v>421</v>
      </c>
      <c r="P22" s="4" t="s">
        <v>421</v>
      </c>
      <c r="Q22" s="4" t="s">
        <v>421</v>
      </c>
      <c r="R22" s="116" t="s">
        <v>453</v>
      </c>
    </row>
    <row r="23" spans="1:18" ht="112" x14ac:dyDescent="0.35">
      <c r="A23" s="112"/>
      <c r="B23" s="105"/>
      <c r="C23" s="110"/>
      <c r="D23" s="111"/>
      <c r="E23" s="4" t="s">
        <v>274</v>
      </c>
      <c r="F23" s="103"/>
      <c r="G23" s="103"/>
      <c r="H23" s="4" t="s">
        <v>394</v>
      </c>
      <c r="I23" s="4" t="s">
        <v>396</v>
      </c>
      <c r="J23" s="4" t="s">
        <v>421</v>
      </c>
      <c r="K23" s="4" t="s">
        <v>421</v>
      </c>
      <c r="L23" s="4" t="s">
        <v>421</v>
      </c>
      <c r="M23" s="4" t="s">
        <v>421</v>
      </c>
      <c r="N23" s="4" t="s">
        <v>421</v>
      </c>
      <c r="O23" s="4" t="s">
        <v>421</v>
      </c>
      <c r="P23" s="4" t="s">
        <v>421</v>
      </c>
      <c r="Q23" s="4" t="s">
        <v>421</v>
      </c>
      <c r="R23" s="117"/>
    </row>
    <row r="24" spans="1:18" ht="148" customHeight="1" x14ac:dyDescent="0.35">
      <c r="A24" s="112"/>
      <c r="B24" s="105" t="s">
        <v>299</v>
      </c>
      <c r="C24" s="110" t="s">
        <v>300</v>
      </c>
      <c r="D24" s="111" t="s">
        <v>301</v>
      </c>
      <c r="E24" s="4" t="s">
        <v>273</v>
      </c>
      <c r="F24" s="103" t="s">
        <v>302</v>
      </c>
      <c r="G24" s="103" t="s">
        <v>303</v>
      </c>
      <c r="H24" s="101" t="s">
        <v>397</v>
      </c>
      <c r="I24" s="101" t="s">
        <v>398</v>
      </c>
      <c r="J24" s="4" t="s">
        <v>421</v>
      </c>
      <c r="K24" s="4" t="s">
        <v>421</v>
      </c>
      <c r="L24" s="4" t="s">
        <v>421</v>
      </c>
      <c r="M24" s="4" t="s">
        <v>421</v>
      </c>
      <c r="N24" s="4" t="s">
        <v>421</v>
      </c>
      <c r="O24" s="4" t="s">
        <v>421</v>
      </c>
      <c r="P24" s="4" t="s">
        <v>421</v>
      </c>
      <c r="Q24" s="4" t="s">
        <v>421</v>
      </c>
      <c r="R24" s="116" t="s">
        <v>467</v>
      </c>
    </row>
    <row r="25" spans="1:18" ht="81" customHeight="1" x14ac:dyDescent="0.35">
      <c r="A25" s="112"/>
      <c r="B25" s="105"/>
      <c r="C25" s="110"/>
      <c r="D25" s="111"/>
      <c r="E25" s="4" t="s">
        <v>274</v>
      </c>
      <c r="F25" s="103"/>
      <c r="G25" s="103"/>
      <c r="H25" s="102"/>
      <c r="I25" s="102"/>
      <c r="J25" s="4" t="s">
        <v>421</v>
      </c>
      <c r="K25" s="4" t="s">
        <v>421</v>
      </c>
      <c r="L25" s="4" t="s">
        <v>421</v>
      </c>
      <c r="M25" s="4" t="s">
        <v>421</v>
      </c>
      <c r="N25" s="4" t="s">
        <v>421</v>
      </c>
      <c r="O25" s="4" t="s">
        <v>421</v>
      </c>
      <c r="P25" s="4" t="s">
        <v>421</v>
      </c>
      <c r="Q25" s="4" t="s">
        <v>421</v>
      </c>
      <c r="R25" s="117"/>
    </row>
    <row r="26" spans="1:18" ht="115" customHeight="1" x14ac:dyDescent="0.35">
      <c r="A26" s="112"/>
      <c r="B26" s="105" t="s">
        <v>304</v>
      </c>
      <c r="C26" s="110" t="s">
        <v>305</v>
      </c>
      <c r="D26" s="111" t="s">
        <v>306</v>
      </c>
      <c r="E26" s="4" t="s">
        <v>273</v>
      </c>
      <c r="F26" s="103" t="s">
        <v>307</v>
      </c>
      <c r="G26" s="103" t="s">
        <v>308</v>
      </c>
      <c r="H26" s="101" t="s">
        <v>394</v>
      </c>
      <c r="I26" s="101" t="s">
        <v>399</v>
      </c>
      <c r="J26" s="4" t="s">
        <v>421</v>
      </c>
      <c r="K26" s="4" t="s">
        <v>421</v>
      </c>
      <c r="L26" s="4" t="s">
        <v>421</v>
      </c>
      <c r="M26" s="4" t="s">
        <v>421</v>
      </c>
      <c r="N26" s="4" t="s">
        <v>421</v>
      </c>
      <c r="O26" s="4" t="s">
        <v>421</v>
      </c>
      <c r="P26" s="4" t="s">
        <v>421</v>
      </c>
      <c r="Q26" s="4" t="s">
        <v>421</v>
      </c>
      <c r="R26" s="116" t="s">
        <v>454</v>
      </c>
    </row>
    <row r="27" spans="1:18" ht="48" customHeight="1" x14ac:dyDescent="0.35">
      <c r="A27" s="112"/>
      <c r="B27" s="105"/>
      <c r="C27" s="110"/>
      <c r="D27" s="111"/>
      <c r="E27" s="4" t="s">
        <v>274</v>
      </c>
      <c r="F27" s="103"/>
      <c r="G27" s="103"/>
      <c r="H27" s="102"/>
      <c r="I27" s="102"/>
      <c r="J27" s="4" t="s">
        <v>421</v>
      </c>
      <c r="K27" s="4" t="s">
        <v>421</v>
      </c>
      <c r="L27" s="4" t="s">
        <v>421</v>
      </c>
      <c r="M27" s="4" t="s">
        <v>421</v>
      </c>
      <c r="N27" s="4" t="s">
        <v>421</v>
      </c>
      <c r="O27" s="4" t="s">
        <v>421</v>
      </c>
      <c r="P27" s="4" t="s">
        <v>421</v>
      </c>
      <c r="Q27" s="4" t="s">
        <v>421</v>
      </c>
      <c r="R27" s="118"/>
    </row>
    <row r="28" spans="1:18" ht="89.15" customHeight="1" x14ac:dyDescent="0.35">
      <c r="A28" s="112"/>
      <c r="B28" s="105"/>
      <c r="C28" s="110" t="s">
        <v>309</v>
      </c>
      <c r="D28" s="111" t="s">
        <v>310</v>
      </c>
      <c r="E28" s="4" t="s">
        <v>273</v>
      </c>
      <c r="F28" s="4" t="s">
        <v>311</v>
      </c>
      <c r="G28" s="103" t="s">
        <v>314</v>
      </c>
      <c r="H28" s="55" t="s">
        <v>405</v>
      </c>
      <c r="I28" s="4" t="s">
        <v>404</v>
      </c>
      <c r="J28" s="4" t="s">
        <v>421</v>
      </c>
      <c r="K28" s="4" t="s">
        <v>421</v>
      </c>
      <c r="L28" s="4" t="s">
        <v>421</v>
      </c>
      <c r="M28" s="4" t="s">
        <v>421</v>
      </c>
      <c r="N28" s="4" t="s">
        <v>421</v>
      </c>
      <c r="O28" s="4" t="s">
        <v>421</v>
      </c>
      <c r="P28" s="4" t="s">
        <v>421</v>
      </c>
      <c r="Q28" s="4" t="s">
        <v>421</v>
      </c>
      <c r="R28" s="116" t="s">
        <v>412</v>
      </c>
    </row>
    <row r="29" spans="1:18" ht="128.15" customHeight="1" x14ac:dyDescent="0.35">
      <c r="A29" s="112"/>
      <c r="B29" s="105"/>
      <c r="C29" s="110"/>
      <c r="D29" s="111"/>
      <c r="E29" s="4" t="s">
        <v>274</v>
      </c>
      <c r="F29" s="4" t="s">
        <v>312</v>
      </c>
      <c r="G29" s="103"/>
      <c r="H29" s="55" t="s">
        <v>401</v>
      </c>
      <c r="I29" s="4" t="s">
        <v>400</v>
      </c>
      <c r="J29" s="4" t="s">
        <v>421</v>
      </c>
      <c r="K29" s="4" t="s">
        <v>421</v>
      </c>
      <c r="L29" s="4" t="s">
        <v>421</v>
      </c>
      <c r="M29" s="4" t="s">
        <v>421</v>
      </c>
      <c r="N29" s="4" t="s">
        <v>421</v>
      </c>
      <c r="O29" s="4" t="s">
        <v>421</v>
      </c>
      <c r="P29" s="4" t="s">
        <v>421</v>
      </c>
      <c r="Q29" s="4" t="s">
        <v>421</v>
      </c>
      <c r="R29" s="119"/>
    </row>
    <row r="30" spans="1:18" ht="84" x14ac:dyDescent="0.35">
      <c r="A30" s="112"/>
      <c r="B30" s="105"/>
      <c r="C30" s="110"/>
      <c r="D30" s="111"/>
      <c r="E30" s="4" t="s">
        <v>274</v>
      </c>
      <c r="F30" s="4" t="s">
        <v>313</v>
      </c>
      <c r="G30" s="103"/>
      <c r="H30" s="55" t="s">
        <v>402</v>
      </c>
      <c r="I30" s="4" t="s">
        <v>403</v>
      </c>
      <c r="J30" s="4" t="s">
        <v>421</v>
      </c>
      <c r="K30" s="4" t="s">
        <v>421</v>
      </c>
      <c r="L30" s="4" t="s">
        <v>421</v>
      </c>
      <c r="M30" s="4" t="s">
        <v>421</v>
      </c>
      <c r="N30" s="4" t="s">
        <v>421</v>
      </c>
      <c r="O30" s="4" t="s">
        <v>421</v>
      </c>
      <c r="P30" s="4" t="s">
        <v>421</v>
      </c>
      <c r="Q30" s="4" t="s">
        <v>421</v>
      </c>
      <c r="R30" s="117"/>
    </row>
    <row r="31" spans="1:18" ht="142" customHeight="1" x14ac:dyDescent="0.35">
      <c r="A31" s="112"/>
      <c r="B31" s="105"/>
      <c r="C31" s="110" t="s">
        <v>315</v>
      </c>
      <c r="D31" s="111" t="s">
        <v>316</v>
      </c>
      <c r="E31" s="4" t="s">
        <v>273</v>
      </c>
      <c r="F31" s="103" t="s">
        <v>317</v>
      </c>
      <c r="G31" s="103" t="s">
        <v>318</v>
      </c>
      <c r="H31" s="41" t="s">
        <v>408</v>
      </c>
      <c r="I31" s="4" t="s">
        <v>407</v>
      </c>
      <c r="J31" s="4" t="s">
        <v>421</v>
      </c>
      <c r="K31" s="4" t="s">
        <v>421</v>
      </c>
      <c r="L31" s="4" t="s">
        <v>421</v>
      </c>
      <c r="M31" s="4" t="s">
        <v>421</v>
      </c>
      <c r="N31" s="4" t="s">
        <v>421</v>
      </c>
      <c r="O31" s="4" t="s">
        <v>421</v>
      </c>
      <c r="P31" s="4" t="s">
        <v>421</v>
      </c>
      <c r="Q31" s="4" t="s">
        <v>421</v>
      </c>
      <c r="R31" s="116" t="s">
        <v>412</v>
      </c>
    </row>
    <row r="32" spans="1:18" ht="120" customHeight="1" x14ac:dyDescent="0.35">
      <c r="A32" s="112"/>
      <c r="B32" s="105"/>
      <c r="C32" s="110"/>
      <c r="D32" s="111"/>
      <c r="E32" s="4" t="s">
        <v>274</v>
      </c>
      <c r="F32" s="103"/>
      <c r="G32" s="103"/>
      <c r="H32" s="38" t="s">
        <v>406</v>
      </c>
      <c r="I32" s="4" t="s">
        <v>407</v>
      </c>
      <c r="J32" s="4" t="s">
        <v>421</v>
      </c>
      <c r="K32" s="4" t="s">
        <v>421</v>
      </c>
      <c r="L32" s="4" t="s">
        <v>421</v>
      </c>
      <c r="M32" s="4" t="s">
        <v>421</v>
      </c>
      <c r="N32" s="4" t="s">
        <v>421</v>
      </c>
      <c r="O32" s="4" t="s">
        <v>421</v>
      </c>
      <c r="P32" s="4" t="s">
        <v>421</v>
      </c>
      <c r="Q32" s="4" t="s">
        <v>421</v>
      </c>
      <c r="R32" s="117"/>
    </row>
    <row r="34" spans="2:18" x14ac:dyDescent="0.35">
      <c r="B34" s="81"/>
      <c r="C34" s="81"/>
      <c r="D34" s="81"/>
      <c r="E34" s="81"/>
      <c r="F34" s="81"/>
      <c r="G34" s="81"/>
      <c r="H34" s="81"/>
      <c r="I34" s="81"/>
      <c r="J34" s="81"/>
      <c r="K34" s="81"/>
      <c r="L34" s="81"/>
      <c r="M34" s="81"/>
      <c r="N34" s="81"/>
      <c r="O34" s="81"/>
      <c r="P34" s="81"/>
      <c r="Q34" s="81"/>
      <c r="R34" s="81"/>
    </row>
    <row r="35" spans="2:18" x14ac:dyDescent="0.35">
      <c r="B35" s="81"/>
      <c r="C35" s="81"/>
      <c r="D35" s="81"/>
      <c r="E35" s="81"/>
      <c r="F35" s="81"/>
      <c r="G35" s="81"/>
      <c r="H35" s="81"/>
      <c r="I35" s="81"/>
      <c r="J35" s="81"/>
      <c r="K35" s="81"/>
      <c r="L35" s="81"/>
      <c r="M35" s="81"/>
      <c r="N35" s="81"/>
      <c r="O35" s="81"/>
      <c r="P35" s="81"/>
      <c r="Q35" s="81"/>
      <c r="R35" s="81"/>
    </row>
    <row r="36" spans="2:18" x14ac:dyDescent="0.35">
      <c r="B36" s="81"/>
      <c r="C36" s="81"/>
      <c r="D36" s="81"/>
      <c r="E36" s="81"/>
      <c r="F36" s="81"/>
      <c r="G36" s="81"/>
      <c r="H36" s="81"/>
      <c r="I36" s="81"/>
      <c r="J36" s="81"/>
      <c r="K36" s="81"/>
      <c r="L36" s="81"/>
      <c r="M36" s="81"/>
      <c r="N36" s="81"/>
      <c r="O36" s="81"/>
      <c r="P36" s="81"/>
      <c r="Q36" s="81"/>
      <c r="R36" s="81"/>
    </row>
    <row r="37" spans="2:18" x14ac:dyDescent="0.35">
      <c r="B37" s="81"/>
      <c r="C37" s="81"/>
      <c r="D37" s="81"/>
      <c r="E37" s="81"/>
      <c r="F37" s="81"/>
      <c r="G37" s="81"/>
      <c r="H37" s="81"/>
      <c r="I37" s="81"/>
      <c r="J37" s="81"/>
      <c r="K37" s="81"/>
      <c r="L37" s="81"/>
      <c r="M37" s="81"/>
      <c r="N37" s="81"/>
      <c r="O37" s="81"/>
      <c r="P37" s="81"/>
      <c r="Q37" s="81"/>
      <c r="R37" s="81"/>
    </row>
    <row r="38" spans="2:18" ht="70" customHeight="1" x14ac:dyDescent="0.35">
      <c r="B38" s="81"/>
      <c r="C38" s="81"/>
      <c r="D38" s="81"/>
      <c r="E38" s="81"/>
      <c r="F38" s="81"/>
      <c r="G38" s="81"/>
      <c r="H38" s="82" t="s">
        <v>425</v>
      </c>
      <c r="I38" s="80" t="s">
        <v>422</v>
      </c>
      <c r="J38" s="79"/>
      <c r="K38" s="81"/>
      <c r="L38" s="81"/>
      <c r="M38" s="79"/>
      <c r="N38" s="81"/>
      <c r="O38" s="81"/>
      <c r="P38" s="81"/>
      <c r="Q38" s="81"/>
      <c r="R38" s="81"/>
    </row>
    <row r="39" spans="2:18" ht="70" customHeight="1" x14ac:dyDescent="0.35">
      <c r="B39" s="81"/>
      <c r="C39" s="81"/>
      <c r="D39" s="81"/>
      <c r="E39" s="81"/>
      <c r="F39" s="81"/>
      <c r="G39" s="81"/>
      <c r="H39" s="82" t="s">
        <v>426</v>
      </c>
      <c r="I39" s="80" t="s">
        <v>421</v>
      </c>
      <c r="J39" s="81"/>
      <c r="K39" s="81"/>
      <c r="L39" s="81"/>
      <c r="M39" s="81"/>
      <c r="N39" s="81"/>
      <c r="O39" s="81"/>
      <c r="P39" s="81"/>
      <c r="Q39" s="81"/>
      <c r="R39" s="81"/>
    </row>
    <row r="40" spans="2:18" ht="62.15" customHeight="1" x14ac:dyDescent="0.35">
      <c r="B40" s="81"/>
      <c r="C40" s="81"/>
      <c r="D40" s="81"/>
      <c r="E40" s="81"/>
      <c r="F40" s="81"/>
      <c r="G40" s="81"/>
      <c r="H40" s="82" t="s">
        <v>427</v>
      </c>
      <c r="I40" s="80" t="s">
        <v>428</v>
      </c>
      <c r="J40" s="81"/>
      <c r="K40" s="81"/>
      <c r="L40" s="81"/>
      <c r="M40" s="81"/>
      <c r="N40" s="81"/>
      <c r="O40" s="81"/>
      <c r="P40" s="81"/>
      <c r="Q40" s="81"/>
      <c r="R40" s="81"/>
    </row>
    <row r="41" spans="2:18" x14ac:dyDescent="0.35">
      <c r="B41" s="81"/>
      <c r="C41" s="81"/>
      <c r="D41" s="81"/>
      <c r="E41" s="81"/>
      <c r="F41" s="81"/>
      <c r="G41" s="81"/>
      <c r="H41" s="81"/>
      <c r="I41" s="81"/>
      <c r="J41" s="81"/>
      <c r="K41" s="81"/>
      <c r="L41" s="81"/>
      <c r="M41" s="81"/>
      <c r="N41" s="81"/>
      <c r="O41" s="81"/>
      <c r="P41" s="81"/>
      <c r="Q41" s="81"/>
      <c r="R41" s="81"/>
    </row>
    <row r="42" spans="2:18" x14ac:dyDescent="0.35">
      <c r="B42" s="81"/>
      <c r="C42" s="81"/>
      <c r="D42" s="81"/>
      <c r="E42" s="81"/>
      <c r="F42" s="81"/>
      <c r="G42" s="81"/>
      <c r="H42" s="81"/>
      <c r="I42" s="81"/>
      <c r="J42" s="81"/>
      <c r="K42" s="81"/>
      <c r="L42" s="81"/>
      <c r="M42" s="81"/>
      <c r="N42" s="81"/>
      <c r="O42" s="81"/>
      <c r="P42" s="81"/>
      <c r="Q42" s="81"/>
      <c r="R42" s="81"/>
    </row>
  </sheetData>
  <mergeCells count="67">
    <mergeCell ref="R12:R13"/>
    <mergeCell ref="R14:R15"/>
    <mergeCell ref="R16:R17"/>
    <mergeCell ref="R18:R19"/>
    <mergeCell ref="R20:R21"/>
    <mergeCell ref="R22:R23"/>
    <mergeCell ref="R26:R27"/>
    <mergeCell ref="R28:R30"/>
    <mergeCell ref="R31:R32"/>
    <mergeCell ref="B6:G6"/>
    <mergeCell ref="H6:R6"/>
    <mergeCell ref="H24:H25"/>
    <mergeCell ref="I24:I25"/>
    <mergeCell ref="R24:R25"/>
    <mergeCell ref="H26:H27"/>
    <mergeCell ref="I26:I27"/>
    <mergeCell ref="F18:F19"/>
    <mergeCell ref="G18:G19"/>
    <mergeCell ref="C20:C21"/>
    <mergeCell ref="D20:D21"/>
    <mergeCell ref="F20:F21"/>
    <mergeCell ref="D3:R3"/>
    <mergeCell ref="D2:R2"/>
    <mergeCell ref="D4:R4"/>
    <mergeCell ref="B2:C4"/>
    <mergeCell ref="B1:R1"/>
    <mergeCell ref="A1:A32"/>
    <mergeCell ref="F31:F32"/>
    <mergeCell ref="G31:G32"/>
    <mergeCell ref="B26:B32"/>
    <mergeCell ref="C26:C27"/>
    <mergeCell ref="D26:D27"/>
    <mergeCell ref="F26:F27"/>
    <mergeCell ref="G26:G27"/>
    <mergeCell ref="C28:C30"/>
    <mergeCell ref="D28:D30"/>
    <mergeCell ref="G28:G30"/>
    <mergeCell ref="C31:C32"/>
    <mergeCell ref="D31:D32"/>
    <mergeCell ref="B18:B23"/>
    <mergeCell ref="C18:C19"/>
    <mergeCell ref="D18:D19"/>
    <mergeCell ref="B24:B25"/>
    <mergeCell ref="C24:C25"/>
    <mergeCell ref="D24:D25"/>
    <mergeCell ref="F24:F25"/>
    <mergeCell ref="G24:G25"/>
    <mergeCell ref="G20:G21"/>
    <mergeCell ref="C22:C23"/>
    <mergeCell ref="C14:C15"/>
    <mergeCell ref="D14:D15"/>
    <mergeCell ref="F14:F15"/>
    <mergeCell ref="G14:G15"/>
    <mergeCell ref="C16:C17"/>
    <mergeCell ref="D16:D17"/>
    <mergeCell ref="F16:F17"/>
    <mergeCell ref="G16:G17"/>
    <mergeCell ref="D22:D23"/>
    <mergeCell ref="F22:F23"/>
    <mergeCell ref="G22:G23"/>
    <mergeCell ref="F12:F13"/>
    <mergeCell ref="G12:G13"/>
    <mergeCell ref="C7:D7"/>
    <mergeCell ref="B8:B10"/>
    <mergeCell ref="B11:B17"/>
    <mergeCell ref="C12:C13"/>
    <mergeCell ref="D12:D13"/>
  </mergeCells>
  <dataValidations count="1">
    <dataValidation type="list" allowBlank="1" showInputMessage="1" showErrorMessage="1" sqref="J8:Q32" xr:uid="{B75D084B-E1AE-7642-B4C5-A3FDAAE7EA95}">
      <formula1>$T$2:$T$5</formula1>
    </dataValidation>
  </dataValidations>
  <pageMargins left="0.7" right="0.7" top="0.75" bottom="0.75" header="0.3" footer="0.3"/>
  <pageSetup scale="26"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1685-9A73-8746-A4FA-19974B0CD384}">
  <sheetPr>
    <tabColor theme="4" tint="0.79998168889431442"/>
    <pageSetUpPr fitToPage="1"/>
  </sheetPr>
  <dimension ref="A2:J20"/>
  <sheetViews>
    <sheetView zoomScale="60" zoomScaleNormal="60" workbookViewId="0">
      <pane xSplit="3" ySplit="4" topLeftCell="D13" activePane="bottomRight" state="frozen"/>
      <selection pane="topRight" activeCell="D1" sqref="D1"/>
      <selection pane="bottomLeft" activeCell="A5" sqref="A5"/>
      <selection pane="bottomRight" activeCell="D14" sqref="D14"/>
    </sheetView>
  </sheetViews>
  <sheetFormatPr baseColWidth="10" defaultRowHeight="15.5" x14ac:dyDescent="0.35"/>
  <cols>
    <col min="1" max="1" width="27" customWidth="1"/>
    <col min="2" max="2" width="6.08203125" customWidth="1"/>
    <col min="3" max="3" width="26.83203125" customWidth="1"/>
    <col min="4" max="4" width="58.33203125" customWidth="1"/>
    <col min="5" max="5" width="27.83203125" bestFit="1" customWidth="1"/>
    <col min="6" max="6" width="13.58203125" bestFit="1" customWidth="1"/>
    <col min="7" max="7" width="21.08203125" bestFit="1" customWidth="1"/>
    <col min="8" max="8" width="16.5" customWidth="1"/>
    <col min="9" max="9" width="24.58203125" customWidth="1"/>
    <col min="10" max="10" width="58.33203125" customWidth="1"/>
  </cols>
  <sheetData>
    <row r="2" spans="1:10" ht="105" customHeight="1" x14ac:dyDescent="0.35">
      <c r="A2" s="132"/>
      <c r="B2" s="132"/>
      <c r="C2" s="132"/>
      <c r="D2" s="131" t="s">
        <v>10</v>
      </c>
      <c r="E2" s="131"/>
      <c r="F2" s="131"/>
      <c r="G2" s="131"/>
      <c r="H2" s="131"/>
      <c r="I2" s="131"/>
      <c r="J2" s="131"/>
    </row>
    <row r="3" spans="1:10" ht="45" customHeight="1" x14ac:dyDescent="0.35">
      <c r="A3" s="133" t="s">
        <v>11</v>
      </c>
      <c r="B3" s="133"/>
      <c r="C3" s="133"/>
      <c r="D3" s="130" t="s">
        <v>62</v>
      </c>
      <c r="E3" s="130"/>
      <c r="F3" s="130"/>
      <c r="G3" s="130"/>
      <c r="H3" s="130"/>
      <c r="I3" s="130"/>
      <c r="J3" s="130"/>
    </row>
    <row r="4" spans="1:10" ht="70" x14ac:dyDescent="0.35">
      <c r="A4" s="25" t="s">
        <v>12</v>
      </c>
      <c r="B4" s="134" t="s">
        <v>0</v>
      </c>
      <c r="C4" s="134"/>
      <c r="D4" s="28" t="s">
        <v>13</v>
      </c>
      <c r="E4" s="28" t="s">
        <v>14</v>
      </c>
      <c r="F4" s="28" t="s">
        <v>15</v>
      </c>
      <c r="G4" s="28" t="s">
        <v>16</v>
      </c>
      <c r="H4" s="29" t="s">
        <v>507</v>
      </c>
      <c r="I4" s="29" t="s">
        <v>508</v>
      </c>
      <c r="J4" s="29" t="s">
        <v>2</v>
      </c>
    </row>
    <row r="5" spans="1:10" ht="84" customHeight="1" x14ac:dyDescent="0.35">
      <c r="A5" s="129" t="s">
        <v>3</v>
      </c>
      <c r="B5" s="2" t="s">
        <v>17</v>
      </c>
      <c r="C5" s="83" t="s">
        <v>4</v>
      </c>
      <c r="D5" s="3" t="s">
        <v>7</v>
      </c>
      <c r="E5" s="4" t="s">
        <v>8</v>
      </c>
      <c r="F5" s="5">
        <v>45292</v>
      </c>
      <c r="G5" s="5">
        <v>45657</v>
      </c>
      <c r="H5" s="37">
        <v>1</v>
      </c>
      <c r="I5" s="83" t="s">
        <v>459</v>
      </c>
      <c r="J5" s="3" t="s">
        <v>458</v>
      </c>
    </row>
    <row r="6" spans="1:10" ht="85.5" customHeight="1" x14ac:dyDescent="0.35">
      <c r="A6" s="129"/>
      <c r="B6" s="2" t="s">
        <v>18</v>
      </c>
      <c r="C6" s="83" t="s">
        <v>5</v>
      </c>
      <c r="D6" s="3" t="s">
        <v>9</v>
      </c>
      <c r="E6" s="4" t="s">
        <v>8</v>
      </c>
      <c r="F6" s="5">
        <v>45292</v>
      </c>
      <c r="G6" s="5">
        <v>45657</v>
      </c>
      <c r="H6" s="37">
        <v>0</v>
      </c>
      <c r="I6" s="3" t="s">
        <v>430</v>
      </c>
      <c r="J6" s="3" t="s">
        <v>461</v>
      </c>
    </row>
    <row r="7" spans="1:10" ht="85.5" customHeight="1" x14ac:dyDescent="0.35">
      <c r="A7" s="129"/>
      <c r="B7" s="2" t="s">
        <v>19</v>
      </c>
      <c r="C7" s="6" t="s">
        <v>6</v>
      </c>
      <c r="D7" s="3" t="s">
        <v>20</v>
      </c>
      <c r="E7" s="4" t="s">
        <v>8</v>
      </c>
      <c r="F7" s="5">
        <v>45292</v>
      </c>
      <c r="G7" s="5">
        <v>45657</v>
      </c>
      <c r="H7" s="37">
        <v>1</v>
      </c>
      <c r="I7" s="3" t="s">
        <v>459</v>
      </c>
      <c r="J7" s="3" t="s">
        <v>460</v>
      </c>
    </row>
    <row r="8" spans="1:10" ht="70" x14ac:dyDescent="0.35">
      <c r="A8" s="126" t="s">
        <v>339</v>
      </c>
      <c r="B8" s="2" t="s">
        <v>21</v>
      </c>
      <c r="C8" s="83" t="s">
        <v>22</v>
      </c>
      <c r="D8" s="3" t="s">
        <v>23</v>
      </c>
      <c r="E8" s="4" t="s">
        <v>8</v>
      </c>
      <c r="F8" s="5">
        <v>45292</v>
      </c>
      <c r="G8" s="5">
        <v>45657</v>
      </c>
      <c r="H8" s="37">
        <v>0.33</v>
      </c>
      <c r="I8" s="3" t="s">
        <v>430</v>
      </c>
      <c r="J8" s="3" t="s">
        <v>462</v>
      </c>
    </row>
    <row r="9" spans="1:10" ht="112" x14ac:dyDescent="0.35">
      <c r="A9" s="128"/>
      <c r="B9" s="2" t="s">
        <v>24</v>
      </c>
      <c r="C9" s="83" t="s">
        <v>343</v>
      </c>
      <c r="D9" s="3" t="s">
        <v>25</v>
      </c>
      <c r="E9" s="4" t="s">
        <v>8</v>
      </c>
      <c r="F9" s="5">
        <v>45292</v>
      </c>
      <c r="G9" s="5">
        <v>45657</v>
      </c>
      <c r="H9" s="37">
        <v>0</v>
      </c>
      <c r="I9" s="3" t="s">
        <v>430</v>
      </c>
      <c r="J9" s="3" t="s">
        <v>461</v>
      </c>
    </row>
    <row r="10" spans="1:10" ht="56" x14ac:dyDescent="0.35">
      <c r="A10" s="128"/>
      <c r="B10" s="2" t="s">
        <v>26</v>
      </c>
      <c r="C10" s="83" t="s">
        <v>344</v>
      </c>
      <c r="D10" s="3" t="s">
        <v>27</v>
      </c>
      <c r="E10" s="4" t="s">
        <v>8</v>
      </c>
      <c r="F10" s="5">
        <v>45292</v>
      </c>
      <c r="G10" s="5">
        <v>45657</v>
      </c>
      <c r="H10" s="37">
        <v>1</v>
      </c>
      <c r="I10" s="3" t="s">
        <v>469</v>
      </c>
      <c r="J10" s="3" t="s">
        <v>470</v>
      </c>
    </row>
    <row r="11" spans="1:10" ht="122.15" customHeight="1" x14ac:dyDescent="0.35">
      <c r="A11" s="127"/>
      <c r="B11" s="2" t="s">
        <v>28</v>
      </c>
      <c r="C11" s="83" t="s">
        <v>29</v>
      </c>
      <c r="D11" s="3" t="s">
        <v>30</v>
      </c>
      <c r="E11" s="4" t="s">
        <v>31</v>
      </c>
      <c r="F11" s="5">
        <v>45292</v>
      </c>
      <c r="G11" s="5">
        <v>45657</v>
      </c>
      <c r="H11" s="37">
        <v>1</v>
      </c>
      <c r="I11" s="3" t="s">
        <v>431</v>
      </c>
      <c r="J11" s="3" t="s">
        <v>471</v>
      </c>
    </row>
    <row r="12" spans="1:10" ht="70" x14ac:dyDescent="0.35">
      <c r="A12" s="36" t="s">
        <v>32</v>
      </c>
      <c r="B12" s="2" t="s">
        <v>33</v>
      </c>
      <c r="C12" s="83" t="s">
        <v>35</v>
      </c>
      <c r="D12" s="3" t="s">
        <v>34</v>
      </c>
      <c r="E12" s="4" t="s">
        <v>31</v>
      </c>
      <c r="F12" s="5">
        <v>45292</v>
      </c>
      <c r="G12" s="5">
        <v>45657</v>
      </c>
      <c r="H12" s="37">
        <v>0.6</v>
      </c>
      <c r="I12" s="3" t="s">
        <v>345</v>
      </c>
      <c r="J12" s="3" t="s">
        <v>464</v>
      </c>
    </row>
    <row r="13" spans="1:10" ht="119.5" customHeight="1" x14ac:dyDescent="0.35">
      <c r="A13" s="129" t="s">
        <v>36</v>
      </c>
      <c r="B13" s="2" t="s">
        <v>37</v>
      </c>
      <c r="C13" s="83" t="s">
        <v>38</v>
      </c>
      <c r="D13" s="3" t="s">
        <v>39</v>
      </c>
      <c r="E13" s="4" t="s">
        <v>40</v>
      </c>
      <c r="F13" s="5">
        <v>45292</v>
      </c>
      <c r="G13" s="5">
        <v>45657</v>
      </c>
      <c r="H13" s="37">
        <v>0.66</v>
      </c>
      <c r="I13" s="3" t="s">
        <v>472</v>
      </c>
      <c r="J13" s="3" t="s">
        <v>473</v>
      </c>
    </row>
    <row r="14" spans="1:10" ht="56" x14ac:dyDescent="0.35">
      <c r="A14" s="129"/>
      <c r="B14" s="2" t="s">
        <v>41</v>
      </c>
      <c r="C14" s="83" t="s">
        <v>42</v>
      </c>
      <c r="D14" s="3" t="s">
        <v>43</v>
      </c>
      <c r="E14" s="4" t="s">
        <v>40</v>
      </c>
      <c r="F14" s="5">
        <v>45292</v>
      </c>
      <c r="G14" s="5">
        <v>45657</v>
      </c>
      <c r="H14" s="37">
        <v>0.66</v>
      </c>
      <c r="I14" s="3" t="s">
        <v>474</v>
      </c>
      <c r="J14" s="3" t="s">
        <v>475</v>
      </c>
    </row>
    <row r="15" spans="1:10" ht="42" x14ac:dyDescent="0.35">
      <c r="A15" s="129"/>
      <c r="B15" s="2" t="s">
        <v>44</v>
      </c>
      <c r="C15" s="83" t="s">
        <v>45</v>
      </c>
      <c r="D15" s="3" t="s">
        <v>46</v>
      </c>
      <c r="E15" s="4" t="s">
        <v>40</v>
      </c>
      <c r="F15" s="5">
        <v>45292</v>
      </c>
      <c r="G15" s="5">
        <v>45657</v>
      </c>
      <c r="H15" s="37">
        <v>0.66</v>
      </c>
      <c r="I15" s="3" t="s">
        <v>433</v>
      </c>
      <c r="J15" s="3" t="s">
        <v>432</v>
      </c>
    </row>
    <row r="16" spans="1:10" ht="91.5" customHeight="1" x14ac:dyDescent="0.35">
      <c r="A16" s="129"/>
      <c r="B16" s="2" t="s">
        <v>47</v>
      </c>
      <c r="C16" s="83" t="s">
        <v>48</v>
      </c>
      <c r="D16" s="3" t="s">
        <v>49</v>
      </c>
      <c r="E16" s="4" t="s">
        <v>40</v>
      </c>
      <c r="F16" s="5">
        <v>45292</v>
      </c>
      <c r="G16" s="5">
        <v>45657</v>
      </c>
      <c r="H16" s="37">
        <v>0.66</v>
      </c>
      <c r="I16" s="3" t="s">
        <v>433</v>
      </c>
      <c r="J16" s="3" t="s">
        <v>476</v>
      </c>
    </row>
    <row r="17" spans="1:10" ht="42" x14ac:dyDescent="0.35">
      <c r="A17" s="129"/>
      <c r="B17" s="2" t="s">
        <v>50</v>
      </c>
      <c r="C17" s="83" t="s">
        <v>51</v>
      </c>
      <c r="D17" s="3" t="s">
        <v>52</v>
      </c>
      <c r="E17" s="4" t="s">
        <v>40</v>
      </c>
      <c r="F17" s="5">
        <v>45292</v>
      </c>
      <c r="G17" s="5">
        <v>45657</v>
      </c>
      <c r="H17" s="37">
        <v>0.2</v>
      </c>
      <c r="I17" s="3" t="s">
        <v>477</v>
      </c>
      <c r="J17" s="3" t="s">
        <v>478</v>
      </c>
    </row>
    <row r="18" spans="1:10" ht="84" x14ac:dyDescent="0.35">
      <c r="A18" s="129"/>
      <c r="B18" s="2" t="s">
        <v>53</v>
      </c>
      <c r="C18" s="83" t="s">
        <v>54</v>
      </c>
      <c r="D18" s="3" t="s">
        <v>55</v>
      </c>
      <c r="E18" s="4" t="s">
        <v>40</v>
      </c>
      <c r="F18" s="5">
        <v>45292</v>
      </c>
      <c r="G18" s="5">
        <v>45657</v>
      </c>
      <c r="H18" s="37">
        <v>0.66</v>
      </c>
      <c r="I18" s="3" t="s">
        <v>479</v>
      </c>
      <c r="J18" s="3" t="s">
        <v>480</v>
      </c>
    </row>
    <row r="19" spans="1:10" ht="75" customHeight="1" x14ac:dyDescent="0.35">
      <c r="A19" s="126" t="s">
        <v>338</v>
      </c>
      <c r="B19" s="2" t="s">
        <v>56</v>
      </c>
      <c r="C19" s="83" t="s">
        <v>57</v>
      </c>
      <c r="D19" s="3" t="s">
        <v>58</v>
      </c>
      <c r="E19" s="4" t="s">
        <v>40</v>
      </c>
      <c r="F19" s="5">
        <v>45292</v>
      </c>
      <c r="G19" s="5">
        <v>45657</v>
      </c>
      <c r="H19" s="37">
        <v>0.66</v>
      </c>
      <c r="I19" s="3" t="s">
        <v>479</v>
      </c>
      <c r="J19" s="3" t="s">
        <v>480</v>
      </c>
    </row>
    <row r="20" spans="1:10" ht="56" x14ac:dyDescent="0.35">
      <c r="A20" s="127"/>
      <c r="B20" s="2" t="s">
        <v>59</v>
      </c>
      <c r="C20" s="83" t="s">
        <v>60</v>
      </c>
      <c r="D20" s="3" t="s">
        <v>61</v>
      </c>
      <c r="E20" s="4" t="s">
        <v>40</v>
      </c>
      <c r="F20" s="5">
        <v>45292</v>
      </c>
      <c r="G20" s="5">
        <v>45657</v>
      </c>
      <c r="H20" s="37">
        <v>0.66</v>
      </c>
      <c r="I20" s="3" t="s">
        <v>479</v>
      </c>
      <c r="J20" s="3" t="s">
        <v>480</v>
      </c>
    </row>
  </sheetData>
  <mergeCells count="9">
    <mergeCell ref="A19:A20"/>
    <mergeCell ref="A8:A11"/>
    <mergeCell ref="A13:A18"/>
    <mergeCell ref="D3:J3"/>
    <mergeCell ref="D2:J2"/>
    <mergeCell ref="A2:C2"/>
    <mergeCell ref="A3:C3"/>
    <mergeCell ref="B4:C4"/>
    <mergeCell ref="A5:A7"/>
  </mergeCells>
  <pageMargins left="0.7" right="0.7" top="0.75" bottom="0.75" header="0.3" footer="0.3"/>
  <pageSetup scale="42"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1345-B5AE-2649-9D31-5BD006DE4BA9}">
  <sheetPr>
    <tabColor theme="8" tint="0.79998168889431442"/>
    <pageSetUpPr fitToPage="1"/>
  </sheetPr>
  <dimension ref="A2:O8"/>
  <sheetViews>
    <sheetView topLeftCell="A6" zoomScale="70" zoomScaleNormal="70" workbookViewId="0">
      <selection activeCell="F6" sqref="F6"/>
    </sheetView>
  </sheetViews>
  <sheetFormatPr baseColWidth="10" defaultRowHeight="15.5" x14ac:dyDescent="0.35"/>
  <cols>
    <col min="3" max="4" width="14.33203125" customWidth="1"/>
    <col min="5" max="5" width="17.08203125" customWidth="1"/>
    <col min="7" max="7" width="15.1640625" customWidth="1"/>
    <col min="8" max="8" width="17.33203125" customWidth="1"/>
    <col min="11" max="11" width="15.08203125" customWidth="1"/>
    <col min="12" max="12" width="22" customWidth="1"/>
    <col min="13" max="13" width="25" style="71" customWidth="1"/>
  </cols>
  <sheetData>
    <row r="2" spans="1:15" ht="82" customHeight="1" x14ac:dyDescent="0.35">
      <c r="A2" s="132"/>
      <c r="B2" s="132"/>
      <c r="C2" s="132"/>
      <c r="D2" s="139" t="s">
        <v>63</v>
      </c>
      <c r="E2" s="139"/>
      <c r="F2" s="139"/>
      <c r="G2" s="139"/>
      <c r="H2" s="139"/>
      <c r="I2" s="139"/>
      <c r="J2" s="139"/>
      <c r="K2" s="139"/>
      <c r="L2" s="139"/>
      <c r="M2" s="139"/>
    </row>
    <row r="3" spans="1:15" ht="28" customHeight="1" x14ac:dyDescent="0.35">
      <c r="A3" s="133" t="s">
        <v>11</v>
      </c>
      <c r="B3" s="133"/>
      <c r="C3" s="133"/>
      <c r="D3" s="138" t="s">
        <v>64</v>
      </c>
      <c r="E3" s="138"/>
      <c r="F3" s="138"/>
      <c r="G3" s="138"/>
      <c r="H3" s="138"/>
      <c r="I3" s="138"/>
      <c r="J3" s="138"/>
      <c r="K3" s="138"/>
      <c r="L3" s="138"/>
      <c r="M3" s="138"/>
    </row>
    <row r="4" spans="1:15" ht="26.15" customHeight="1" x14ac:dyDescent="0.35">
      <c r="A4" s="140" t="s">
        <v>65</v>
      </c>
      <c r="B4" s="140"/>
      <c r="C4" s="140"/>
      <c r="D4" s="140" t="s">
        <v>66</v>
      </c>
      <c r="E4" s="140"/>
      <c r="F4" s="140"/>
      <c r="G4" s="140"/>
      <c r="H4" s="140"/>
      <c r="I4" s="140" t="s">
        <v>67</v>
      </c>
      <c r="J4" s="140"/>
      <c r="K4" s="135" t="s">
        <v>239</v>
      </c>
      <c r="L4" s="136"/>
      <c r="M4" s="137"/>
    </row>
    <row r="5" spans="1:15" ht="70" x14ac:dyDescent="0.35">
      <c r="A5" s="7" t="s">
        <v>68</v>
      </c>
      <c r="B5" s="7" t="s">
        <v>69</v>
      </c>
      <c r="C5" s="7" t="s">
        <v>240</v>
      </c>
      <c r="D5" s="7" t="s">
        <v>70</v>
      </c>
      <c r="E5" s="7" t="s">
        <v>71</v>
      </c>
      <c r="F5" s="7" t="s">
        <v>72</v>
      </c>
      <c r="G5" s="7" t="s">
        <v>73</v>
      </c>
      <c r="H5" s="7" t="s">
        <v>74</v>
      </c>
      <c r="I5" s="8" t="s">
        <v>15</v>
      </c>
      <c r="J5" s="8" t="s">
        <v>75</v>
      </c>
      <c r="K5" s="29" t="s">
        <v>507</v>
      </c>
      <c r="L5" s="29" t="s">
        <v>508</v>
      </c>
      <c r="M5" s="30" t="s">
        <v>2</v>
      </c>
    </row>
    <row r="6" spans="1:15" ht="140" x14ac:dyDescent="0.35">
      <c r="A6" s="9" t="s">
        <v>76</v>
      </c>
      <c r="B6" s="10" t="s">
        <v>77</v>
      </c>
      <c r="C6" s="11" t="s">
        <v>78</v>
      </c>
      <c r="D6" s="11" t="s">
        <v>79</v>
      </c>
      <c r="E6" s="12" t="s">
        <v>80</v>
      </c>
      <c r="F6" s="12" t="s">
        <v>81</v>
      </c>
      <c r="G6" s="11" t="s">
        <v>82</v>
      </c>
      <c r="H6" s="12" t="s">
        <v>83</v>
      </c>
      <c r="I6" s="13">
        <v>45292</v>
      </c>
      <c r="J6" s="14">
        <v>45657</v>
      </c>
      <c r="K6" s="42">
        <v>1</v>
      </c>
      <c r="L6" s="12" t="s">
        <v>346</v>
      </c>
      <c r="M6" s="85" t="s">
        <v>434</v>
      </c>
      <c r="O6" s="84"/>
    </row>
    <row r="7" spans="1:15" ht="154" x14ac:dyDescent="0.35">
      <c r="A7" s="9" t="s">
        <v>84</v>
      </c>
      <c r="B7" s="10" t="s">
        <v>77</v>
      </c>
      <c r="C7" s="11" t="s">
        <v>85</v>
      </c>
      <c r="D7" s="11" t="s">
        <v>79</v>
      </c>
      <c r="E7" s="12" t="s">
        <v>86</v>
      </c>
      <c r="F7" s="12" t="s">
        <v>87</v>
      </c>
      <c r="G7" s="11" t="s">
        <v>88</v>
      </c>
      <c r="H7" s="12" t="s">
        <v>89</v>
      </c>
      <c r="I7" s="13">
        <v>45292</v>
      </c>
      <c r="J7" s="14">
        <v>45657</v>
      </c>
      <c r="K7" s="42">
        <v>0</v>
      </c>
      <c r="L7" s="12" t="s">
        <v>435</v>
      </c>
      <c r="M7" s="85" t="s">
        <v>481</v>
      </c>
    </row>
    <row r="8" spans="1:15" ht="162.5" x14ac:dyDescent="0.35">
      <c r="A8" s="9" t="s">
        <v>76</v>
      </c>
      <c r="B8" s="10" t="s">
        <v>90</v>
      </c>
      <c r="C8" s="11" t="s">
        <v>91</v>
      </c>
      <c r="D8" s="11" t="s">
        <v>79</v>
      </c>
      <c r="E8" s="12" t="s">
        <v>92</v>
      </c>
      <c r="F8" s="12" t="s">
        <v>93</v>
      </c>
      <c r="G8" s="11" t="s">
        <v>82</v>
      </c>
      <c r="H8" s="12" t="s">
        <v>89</v>
      </c>
      <c r="I8" s="13">
        <v>45292</v>
      </c>
      <c r="J8" s="14">
        <v>45657</v>
      </c>
      <c r="K8" s="42">
        <v>1</v>
      </c>
      <c r="L8" s="12" t="s">
        <v>482</v>
      </c>
      <c r="M8" s="85" t="s">
        <v>436</v>
      </c>
    </row>
  </sheetData>
  <mergeCells count="8">
    <mergeCell ref="K4:M4"/>
    <mergeCell ref="D3:M3"/>
    <mergeCell ref="D2:M2"/>
    <mergeCell ref="A2:C2"/>
    <mergeCell ref="A3:C3"/>
    <mergeCell ref="A4:C4"/>
    <mergeCell ref="D4:H4"/>
    <mergeCell ref="I4:J4"/>
  </mergeCells>
  <pageMargins left="0.7" right="0.7" top="0.75" bottom="0.75" header="0.3" footer="0.3"/>
  <pageSetup scale="65"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AAF2F-4CF4-C54C-AC62-C64B1D4CDCFB}">
  <sheetPr>
    <tabColor theme="4" tint="0.59999389629810485"/>
    <pageSetUpPr fitToPage="1"/>
  </sheetPr>
  <dimension ref="A2:I14"/>
  <sheetViews>
    <sheetView topLeftCell="A12" zoomScale="70" zoomScaleNormal="70" workbookViewId="0">
      <selection activeCell="G15" sqref="G15"/>
    </sheetView>
  </sheetViews>
  <sheetFormatPr baseColWidth="10" defaultRowHeight="15.5" x14ac:dyDescent="0.35"/>
  <cols>
    <col min="1" max="1" width="30.83203125" customWidth="1"/>
    <col min="2" max="2" width="4.08203125" customWidth="1"/>
    <col min="3" max="6" width="23.58203125" customWidth="1"/>
    <col min="7" max="7" width="16.58203125" style="91" customWidth="1"/>
    <col min="8" max="8" width="25.83203125" customWidth="1"/>
    <col min="9" max="9" width="38.33203125" customWidth="1"/>
  </cols>
  <sheetData>
    <row r="2" spans="1:9" ht="67" customHeight="1" x14ac:dyDescent="0.35">
      <c r="A2" s="132"/>
      <c r="B2" s="132"/>
      <c r="C2" s="139" t="s">
        <v>94</v>
      </c>
      <c r="D2" s="139"/>
      <c r="E2" s="139"/>
      <c r="F2" s="139"/>
      <c r="G2" s="139"/>
      <c r="H2" s="139"/>
      <c r="I2" s="139"/>
    </row>
    <row r="3" spans="1:9" x14ac:dyDescent="0.35">
      <c r="A3" s="28" t="s">
        <v>11</v>
      </c>
      <c r="B3" s="142" t="s">
        <v>95</v>
      </c>
      <c r="C3" s="143"/>
      <c r="D3" s="143"/>
      <c r="E3" s="143"/>
      <c r="F3" s="143"/>
      <c r="G3" s="143"/>
      <c r="H3" s="143"/>
      <c r="I3" s="143"/>
    </row>
    <row r="4" spans="1:9" ht="59.15" customHeight="1" x14ac:dyDescent="0.35">
      <c r="A4" s="15" t="s">
        <v>96</v>
      </c>
      <c r="B4" s="144" t="s">
        <v>0</v>
      </c>
      <c r="C4" s="144"/>
      <c r="D4" s="16" t="s">
        <v>13</v>
      </c>
      <c r="E4" s="15" t="s">
        <v>14</v>
      </c>
      <c r="F4" s="16" t="s">
        <v>97</v>
      </c>
      <c r="G4" s="29" t="s">
        <v>507</v>
      </c>
      <c r="H4" s="29" t="s">
        <v>508</v>
      </c>
      <c r="I4" s="29" t="s">
        <v>2</v>
      </c>
    </row>
    <row r="5" spans="1:9" ht="94.5" x14ac:dyDescent="0.35">
      <c r="A5" s="141" t="s">
        <v>98</v>
      </c>
      <c r="B5" s="2" t="s">
        <v>99</v>
      </c>
      <c r="C5" s="17" t="s">
        <v>100</v>
      </c>
      <c r="D5" s="17" t="s">
        <v>101</v>
      </c>
      <c r="E5" s="17" t="s">
        <v>102</v>
      </c>
      <c r="F5" s="18" t="s">
        <v>103</v>
      </c>
      <c r="G5" s="44">
        <v>0.8</v>
      </c>
      <c r="H5" s="43" t="s">
        <v>349</v>
      </c>
      <c r="I5" s="43" t="s">
        <v>348</v>
      </c>
    </row>
    <row r="6" spans="1:9" ht="94.5" x14ac:dyDescent="0.35">
      <c r="A6" s="141"/>
      <c r="B6" s="2" t="s">
        <v>104</v>
      </c>
      <c r="C6" s="17" t="s">
        <v>105</v>
      </c>
      <c r="D6" s="17" t="s">
        <v>106</v>
      </c>
      <c r="E6" s="17" t="s">
        <v>102</v>
      </c>
      <c r="F6" s="18" t="s">
        <v>484</v>
      </c>
      <c r="G6" s="44">
        <v>1</v>
      </c>
      <c r="H6" s="43" t="s">
        <v>483</v>
      </c>
      <c r="I6" s="43" t="s">
        <v>348</v>
      </c>
    </row>
    <row r="7" spans="1:9" ht="40.5" x14ac:dyDescent="0.35">
      <c r="A7" s="141"/>
      <c r="B7" s="2" t="s">
        <v>107</v>
      </c>
      <c r="C7" s="19" t="s">
        <v>108</v>
      </c>
      <c r="D7" s="19" t="s">
        <v>109</v>
      </c>
      <c r="E7" s="19" t="s">
        <v>110</v>
      </c>
      <c r="F7" s="20" t="s">
        <v>103</v>
      </c>
      <c r="G7" s="44">
        <v>1</v>
      </c>
      <c r="H7" s="43" t="s">
        <v>350</v>
      </c>
      <c r="I7" s="43" t="s">
        <v>485</v>
      </c>
    </row>
    <row r="8" spans="1:9" ht="148.5" x14ac:dyDescent="0.35">
      <c r="A8" s="141" t="s">
        <v>111</v>
      </c>
      <c r="B8" s="2" t="s">
        <v>112</v>
      </c>
      <c r="C8" s="17" t="s">
        <v>113</v>
      </c>
      <c r="D8" s="17" t="s">
        <v>114</v>
      </c>
      <c r="E8" s="17" t="s">
        <v>115</v>
      </c>
      <c r="F8" s="18" t="s">
        <v>103</v>
      </c>
      <c r="G8" s="44">
        <v>0.66</v>
      </c>
      <c r="H8" s="43" t="s">
        <v>349</v>
      </c>
      <c r="I8" s="43" t="s">
        <v>488</v>
      </c>
    </row>
    <row r="9" spans="1:9" ht="94.5" x14ac:dyDescent="0.35">
      <c r="A9" s="141"/>
      <c r="B9" s="2" t="s">
        <v>116</v>
      </c>
      <c r="C9" s="19" t="s">
        <v>117</v>
      </c>
      <c r="D9" s="19" t="s">
        <v>118</v>
      </c>
      <c r="E9" s="17" t="s">
        <v>102</v>
      </c>
      <c r="F9" s="18" t="s">
        <v>103</v>
      </c>
      <c r="G9" s="44">
        <v>0.8</v>
      </c>
      <c r="H9" s="43" t="s">
        <v>437</v>
      </c>
      <c r="I9" s="43" t="s">
        <v>348</v>
      </c>
    </row>
    <row r="10" spans="1:9" ht="67.5" x14ac:dyDescent="0.35">
      <c r="A10" s="141"/>
      <c r="B10" s="2" t="s">
        <v>119</v>
      </c>
      <c r="C10" s="19" t="s">
        <v>120</v>
      </c>
      <c r="D10" s="17" t="s">
        <v>121</v>
      </c>
      <c r="E10" s="17" t="s">
        <v>122</v>
      </c>
      <c r="F10" s="18" t="s">
        <v>486</v>
      </c>
      <c r="G10" s="44">
        <v>0.5</v>
      </c>
      <c r="H10" s="43" t="s">
        <v>487</v>
      </c>
      <c r="I10" s="43" t="s">
        <v>489</v>
      </c>
    </row>
    <row r="11" spans="1:9" ht="54" x14ac:dyDescent="0.35">
      <c r="A11" s="141"/>
      <c r="B11" s="2" t="s">
        <v>123</v>
      </c>
      <c r="C11" s="19" t="s">
        <v>124</v>
      </c>
      <c r="D11" s="17" t="s">
        <v>125</v>
      </c>
      <c r="E11" s="17" t="s">
        <v>102</v>
      </c>
      <c r="F11" s="21" t="s">
        <v>103</v>
      </c>
      <c r="G11" s="44">
        <v>1</v>
      </c>
      <c r="H11" s="43" t="s">
        <v>351</v>
      </c>
      <c r="I11" s="43" t="s">
        <v>438</v>
      </c>
    </row>
    <row r="12" spans="1:9" ht="121.5" x14ac:dyDescent="0.35">
      <c r="A12" s="141" t="s">
        <v>126</v>
      </c>
      <c r="B12" s="2" t="s">
        <v>127</v>
      </c>
      <c r="C12" s="17" t="s">
        <v>128</v>
      </c>
      <c r="D12" s="17" t="s">
        <v>129</v>
      </c>
      <c r="E12" s="18" t="s">
        <v>130</v>
      </c>
      <c r="F12" s="22" t="s">
        <v>490</v>
      </c>
      <c r="G12" s="44">
        <v>1</v>
      </c>
      <c r="H12" s="43" t="s">
        <v>509</v>
      </c>
      <c r="I12" s="43" t="s">
        <v>439</v>
      </c>
    </row>
    <row r="13" spans="1:9" ht="94.5" x14ac:dyDescent="0.35">
      <c r="A13" s="141"/>
      <c r="B13" s="2" t="s">
        <v>131</v>
      </c>
      <c r="C13" s="17" t="s">
        <v>132</v>
      </c>
      <c r="D13" s="17" t="s">
        <v>133</v>
      </c>
      <c r="E13" s="18" t="s">
        <v>134</v>
      </c>
      <c r="F13" s="18" t="s">
        <v>491</v>
      </c>
      <c r="G13" s="44">
        <v>1</v>
      </c>
      <c r="H13" s="43" t="s">
        <v>440</v>
      </c>
      <c r="I13" s="43" t="s">
        <v>352</v>
      </c>
    </row>
    <row r="14" spans="1:9" ht="121.5" x14ac:dyDescent="0.35">
      <c r="A14" s="16" t="s">
        <v>135</v>
      </c>
      <c r="B14" s="2" t="s">
        <v>136</v>
      </c>
      <c r="C14" s="17" t="s">
        <v>137</v>
      </c>
      <c r="D14" s="17" t="s">
        <v>138</v>
      </c>
      <c r="E14" s="17" t="s">
        <v>134</v>
      </c>
      <c r="F14" s="18" t="s">
        <v>491</v>
      </c>
      <c r="G14" s="44">
        <v>0.4</v>
      </c>
      <c r="H14" s="43" t="s">
        <v>492</v>
      </c>
      <c r="I14" s="43" t="s">
        <v>441</v>
      </c>
    </row>
  </sheetData>
  <mergeCells count="7">
    <mergeCell ref="A8:A11"/>
    <mergeCell ref="A12:A13"/>
    <mergeCell ref="B3:I3"/>
    <mergeCell ref="C2:I2"/>
    <mergeCell ref="A2:B2"/>
    <mergeCell ref="B4:C4"/>
    <mergeCell ref="A5:A7"/>
  </mergeCells>
  <pageMargins left="0.7" right="0.7" top="0.75" bottom="0.75" header="0.3" footer="0.3"/>
  <pageSetup scale="57" fitToHeight="0"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1842-09BA-804D-B8B6-9D6F97CCA516}">
  <sheetPr>
    <tabColor theme="3" tint="0.59999389629810485"/>
    <pageSetUpPr fitToPage="1"/>
  </sheetPr>
  <dimension ref="A2:J13"/>
  <sheetViews>
    <sheetView topLeftCell="A9" zoomScale="60" zoomScaleNormal="60" workbookViewId="0">
      <selection activeCell="J14" sqref="J14"/>
    </sheetView>
  </sheetViews>
  <sheetFormatPr baseColWidth="10" defaultRowHeight="15.5" x14ac:dyDescent="0.35"/>
  <cols>
    <col min="1" max="1" width="30.08203125" customWidth="1"/>
    <col min="2" max="2" width="5.83203125" customWidth="1"/>
    <col min="3" max="3" width="31.08203125" customWidth="1"/>
    <col min="4" max="4" width="19.33203125" customWidth="1"/>
    <col min="5" max="5" width="16" customWidth="1"/>
    <col min="6" max="6" width="13" customWidth="1"/>
    <col min="7" max="7" width="15.33203125" customWidth="1"/>
    <col min="8" max="8" width="18.83203125" style="91" customWidth="1"/>
    <col min="9" max="9" width="31.25" customWidth="1"/>
    <col min="10" max="10" width="35.58203125" customWidth="1"/>
  </cols>
  <sheetData>
    <row r="2" spans="1:10" ht="103" customHeight="1" x14ac:dyDescent="0.35">
      <c r="A2" s="93"/>
      <c r="B2" s="93"/>
      <c r="C2" s="145" t="s">
        <v>139</v>
      </c>
      <c r="D2" s="145"/>
      <c r="E2" s="145"/>
      <c r="F2" s="145"/>
      <c r="G2" s="145"/>
      <c r="H2" s="145"/>
      <c r="I2" s="145"/>
      <c r="J2" s="146"/>
    </row>
    <row r="3" spans="1:10" ht="34" customHeight="1" x14ac:dyDescent="0.35">
      <c r="A3" s="133" t="s">
        <v>11</v>
      </c>
      <c r="B3" s="133"/>
      <c r="C3" s="138" t="s">
        <v>140</v>
      </c>
      <c r="D3" s="138"/>
      <c r="E3" s="138"/>
      <c r="F3" s="138"/>
      <c r="G3" s="138"/>
      <c r="H3" s="138"/>
      <c r="I3" s="138"/>
      <c r="J3" s="138"/>
    </row>
    <row r="4" spans="1:10" s="51" customFormat="1" ht="42" x14ac:dyDescent="0.35">
      <c r="A4" s="133" t="s">
        <v>96</v>
      </c>
      <c r="B4" s="133"/>
      <c r="C4" s="31" t="s">
        <v>0</v>
      </c>
      <c r="D4" s="25" t="s">
        <v>13</v>
      </c>
      <c r="E4" s="25" t="s">
        <v>14</v>
      </c>
      <c r="F4" s="25" t="s">
        <v>141</v>
      </c>
      <c r="G4" s="25" t="s">
        <v>142</v>
      </c>
      <c r="H4" s="29" t="s">
        <v>507</v>
      </c>
      <c r="I4" s="29" t="s">
        <v>508</v>
      </c>
      <c r="J4" s="29" t="s">
        <v>2</v>
      </c>
    </row>
    <row r="5" spans="1:10" ht="201.5" x14ac:dyDescent="0.35">
      <c r="A5" s="147" t="s">
        <v>143</v>
      </c>
      <c r="B5" s="52" t="s">
        <v>144</v>
      </c>
      <c r="C5" s="41" t="s">
        <v>145</v>
      </c>
      <c r="D5" s="41" t="s">
        <v>146</v>
      </c>
      <c r="E5" s="46" t="s">
        <v>147</v>
      </c>
      <c r="F5" s="46" t="s">
        <v>484</v>
      </c>
      <c r="G5" s="46" t="s">
        <v>484</v>
      </c>
      <c r="H5" s="49">
        <v>1</v>
      </c>
      <c r="I5" s="47" t="s">
        <v>347</v>
      </c>
      <c r="J5" s="47" t="s">
        <v>442</v>
      </c>
    </row>
    <row r="6" spans="1:10" ht="77.5" x14ac:dyDescent="0.35">
      <c r="A6" s="147"/>
      <c r="B6" s="52" t="s">
        <v>148</v>
      </c>
      <c r="C6" s="41" t="s">
        <v>149</v>
      </c>
      <c r="D6" s="41" t="s">
        <v>150</v>
      </c>
      <c r="E6" s="46" t="s">
        <v>147</v>
      </c>
      <c r="F6" s="46" t="s">
        <v>484</v>
      </c>
      <c r="G6" s="46" t="s">
        <v>484</v>
      </c>
      <c r="H6" s="45">
        <v>1</v>
      </c>
      <c r="I6" s="41" t="s">
        <v>444</v>
      </c>
      <c r="J6" s="41" t="s">
        <v>443</v>
      </c>
    </row>
    <row r="7" spans="1:10" ht="232.5" x14ac:dyDescent="0.35">
      <c r="A7" s="147" t="s">
        <v>151</v>
      </c>
      <c r="B7" s="52" t="s">
        <v>152</v>
      </c>
      <c r="C7" s="48" t="s">
        <v>153</v>
      </c>
      <c r="D7" s="41" t="s">
        <v>154</v>
      </c>
      <c r="E7" s="46" t="s">
        <v>155</v>
      </c>
      <c r="F7" s="46" t="s">
        <v>103</v>
      </c>
      <c r="G7" s="46" t="s">
        <v>103</v>
      </c>
      <c r="H7" s="40">
        <v>0.7</v>
      </c>
      <c r="I7" s="39" t="s">
        <v>353</v>
      </c>
      <c r="J7" s="38" t="s">
        <v>496</v>
      </c>
    </row>
    <row r="8" spans="1:10" ht="139.5" x14ac:dyDescent="0.35">
      <c r="A8" s="147"/>
      <c r="B8" s="52" t="s">
        <v>156</v>
      </c>
      <c r="C8" s="48" t="s">
        <v>157</v>
      </c>
      <c r="D8" s="41" t="s">
        <v>158</v>
      </c>
      <c r="E8" s="46" t="s">
        <v>147</v>
      </c>
      <c r="F8" s="46" t="s">
        <v>103</v>
      </c>
      <c r="G8" s="46" t="s">
        <v>103</v>
      </c>
      <c r="H8" s="92">
        <v>1</v>
      </c>
      <c r="I8" s="47" t="s">
        <v>349</v>
      </c>
      <c r="J8" s="47" t="s">
        <v>348</v>
      </c>
    </row>
    <row r="9" spans="1:10" ht="108.5" x14ac:dyDescent="0.35">
      <c r="A9" s="147" t="s">
        <v>159</v>
      </c>
      <c r="B9" s="52" t="s">
        <v>160</v>
      </c>
      <c r="C9" s="41" t="s">
        <v>161</v>
      </c>
      <c r="D9" s="39" t="s">
        <v>162</v>
      </c>
      <c r="E9" s="46" t="s">
        <v>147</v>
      </c>
      <c r="F9" s="46" t="s">
        <v>493</v>
      </c>
      <c r="G9" s="46" t="s">
        <v>493</v>
      </c>
      <c r="H9" s="40">
        <v>0.5</v>
      </c>
      <c r="I9" s="47" t="s">
        <v>510</v>
      </c>
      <c r="J9" s="47" t="s">
        <v>511</v>
      </c>
    </row>
    <row r="10" spans="1:10" ht="77.5" x14ac:dyDescent="0.35">
      <c r="A10" s="147"/>
      <c r="B10" s="52" t="s">
        <v>163</v>
      </c>
      <c r="C10" s="41" t="s">
        <v>164</v>
      </c>
      <c r="D10" s="39" t="s">
        <v>165</v>
      </c>
      <c r="E10" s="46" t="s">
        <v>147</v>
      </c>
      <c r="F10" s="46" t="s">
        <v>494</v>
      </c>
      <c r="G10" s="46" t="s">
        <v>494</v>
      </c>
      <c r="H10" s="40">
        <v>1</v>
      </c>
      <c r="I10" s="49" t="s">
        <v>356</v>
      </c>
      <c r="J10" s="47" t="s">
        <v>445</v>
      </c>
    </row>
    <row r="11" spans="1:10" ht="93" x14ac:dyDescent="0.35">
      <c r="A11" s="147" t="s">
        <v>166</v>
      </c>
      <c r="B11" s="52" t="s">
        <v>167</v>
      </c>
      <c r="C11" s="41" t="s">
        <v>168</v>
      </c>
      <c r="D11" s="39" t="s">
        <v>169</v>
      </c>
      <c r="E11" s="46" t="s">
        <v>170</v>
      </c>
      <c r="F11" s="46" t="s">
        <v>493</v>
      </c>
      <c r="G11" s="46" t="s">
        <v>493</v>
      </c>
      <c r="H11" s="86">
        <v>0.5</v>
      </c>
      <c r="I11" s="41" t="s">
        <v>357</v>
      </c>
      <c r="J11" s="47" t="s">
        <v>355</v>
      </c>
    </row>
    <row r="12" spans="1:10" ht="31" x14ac:dyDescent="0.35">
      <c r="A12" s="147"/>
      <c r="B12" s="52" t="s">
        <v>171</v>
      </c>
      <c r="C12" s="48" t="s">
        <v>172</v>
      </c>
      <c r="D12" s="39" t="s">
        <v>173</v>
      </c>
      <c r="E12" s="46" t="s">
        <v>174</v>
      </c>
      <c r="F12" s="46" t="s">
        <v>103</v>
      </c>
      <c r="G12" s="46" t="s">
        <v>103</v>
      </c>
      <c r="H12" s="40">
        <v>1</v>
      </c>
      <c r="I12" s="38" t="s">
        <v>495</v>
      </c>
      <c r="J12" s="47" t="s">
        <v>358</v>
      </c>
    </row>
    <row r="13" spans="1:10" ht="46.5" x14ac:dyDescent="0.35">
      <c r="A13" s="50" t="s">
        <v>175</v>
      </c>
      <c r="B13" s="52" t="s">
        <v>176</v>
      </c>
      <c r="C13" s="41" t="s">
        <v>177</v>
      </c>
      <c r="D13" s="39" t="s">
        <v>178</v>
      </c>
      <c r="E13" s="46" t="s">
        <v>147</v>
      </c>
      <c r="F13" s="46" t="s">
        <v>493</v>
      </c>
      <c r="G13" s="46" t="s">
        <v>493</v>
      </c>
      <c r="H13" s="40">
        <v>0</v>
      </c>
      <c r="I13" s="47" t="s">
        <v>512</v>
      </c>
      <c r="J13" s="49" t="s">
        <v>513</v>
      </c>
    </row>
  </sheetData>
  <mergeCells count="9">
    <mergeCell ref="C3:J3"/>
    <mergeCell ref="C2:J2"/>
    <mergeCell ref="A2:B2"/>
    <mergeCell ref="A11:A12"/>
    <mergeCell ref="A7:A8"/>
    <mergeCell ref="A9:A10"/>
    <mergeCell ref="A3:B3"/>
    <mergeCell ref="A4:B4"/>
    <mergeCell ref="A5:A6"/>
  </mergeCells>
  <pageMargins left="0.7" right="0.7" top="0.75" bottom="0.75" header="0.3" footer="0.3"/>
  <pageSetup scale="56" fitToHeight="0"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1EE5-8916-314C-952D-75BC9F604286}">
  <sheetPr>
    <tabColor theme="4" tint="0.79998168889431442"/>
    <pageSetUpPr fitToPage="1"/>
  </sheetPr>
  <dimension ref="A2:J14"/>
  <sheetViews>
    <sheetView topLeftCell="A11" zoomScale="60" zoomScaleNormal="60" workbookViewId="0">
      <selection activeCell="J12" sqref="J12"/>
    </sheetView>
  </sheetViews>
  <sheetFormatPr baseColWidth="10" defaultRowHeight="15.5" x14ac:dyDescent="0.35"/>
  <cols>
    <col min="1" max="1" width="27.58203125" customWidth="1"/>
    <col min="2" max="2" width="6.5" customWidth="1"/>
    <col min="3" max="3" width="35.08203125" customWidth="1"/>
    <col min="4" max="4" width="20.08203125" customWidth="1"/>
    <col min="5" max="5" width="27.5" customWidth="1"/>
    <col min="6" max="6" width="15.5" customWidth="1"/>
    <col min="7" max="7" width="18" customWidth="1"/>
    <col min="8" max="8" width="14.83203125" style="91" customWidth="1"/>
    <col min="9" max="9" width="28.4140625" customWidth="1"/>
    <col min="10" max="10" width="34.33203125" customWidth="1"/>
  </cols>
  <sheetData>
    <row r="2" spans="1:10" ht="113.15" customHeight="1" x14ac:dyDescent="0.35">
      <c r="A2" s="93"/>
      <c r="B2" s="149"/>
      <c r="C2" s="139" t="s">
        <v>179</v>
      </c>
      <c r="D2" s="139"/>
      <c r="E2" s="139"/>
      <c r="F2" s="139"/>
      <c r="G2" s="139"/>
      <c r="H2" s="139"/>
      <c r="I2" s="139"/>
      <c r="J2" s="139"/>
    </row>
    <row r="3" spans="1:10" x14ac:dyDescent="0.35">
      <c r="A3" s="1" t="s">
        <v>180</v>
      </c>
      <c r="B3" s="148" t="s">
        <v>181</v>
      </c>
      <c r="C3" s="148"/>
      <c r="D3" s="148"/>
      <c r="E3" s="148"/>
      <c r="F3" s="148"/>
      <c r="G3" s="148"/>
      <c r="H3" s="148"/>
      <c r="I3" s="148"/>
      <c r="J3" s="148"/>
    </row>
    <row r="4" spans="1:10" ht="42" x14ac:dyDescent="0.35">
      <c r="A4" s="1" t="s">
        <v>96</v>
      </c>
      <c r="B4" s="152" t="s">
        <v>0</v>
      </c>
      <c r="C4" s="152"/>
      <c r="D4" s="25" t="s">
        <v>13</v>
      </c>
      <c r="E4" s="1" t="s">
        <v>14</v>
      </c>
      <c r="F4" s="25" t="s">
        <v>141</v>
      </c>
      <c r="G4" s="31" t="s">
        <v>142</v>
      </c>
      <c r="H4" s="29" t="s">
        <v>507</v>
      </c>
      <c r="I4" s="29" t="s">
        <v>508</v>
      </c>
      <c r="J4" s="30" t="s">
        <v>2</v>
      </c>
    </row>
    <row r="5" spans="1:10" ht="139.5" x14ac:dyDescent="0.35">
      <c r="A5" s="133" t="s">
        <v>182</v>
      </c>
      <c r="B5" s="2" t="s">
        <v>183</v>
      </c>
      <c r="C5" s="87" t="s">
        <v>184</v>
      </c>
      <c r="D5" s="48" t="s">
        <v>359</v>
      </c>
      <c r="E5" s="46" t="s">
        <v>185</v>
      </c>
      <c r="F5" s="54" t="s">
        <v>497</v>
      </c>
      <c r="G5" s="54" t="s">
        <v>498</v>
      </c>
      <c r="H5" s="49">
        <v>0.66</v>
      </c>
      <c r="I5" s="47" t="s">
        <v>349</v>
      </c>
      <c r="J5" s="47" t="s">
        <v>360</v>
      </c>
    </row>
    <row r="6" spans="1:10" ht="81.75" customHeight="1" x14ac:dyDescent="0.35">
      <c r="A6" s="133"/>
      <c r="B6" s="110" t="s">
        <v>186</v>
      </c>
      <c r="C6" s="153" t="s">
        <v>187</v>
      </c>
      <c r="D6" s="153" t="s">
        <v>188</v>
      </c>
      <c r="E6" s="46" t="s">
        <v>189</v>
      </c>
      <c r="F6" s="54" t="s">
        <v>497</v>
      </c>
      <c r="G6" s="54" t="s">
        <v>498</v>
      </c>
      <c r="H6" s="49">
        <v>1</v>
      </c>
      <c r="I6" s="150" t="s">
        <v>361</v>
      </c>
      <c r="J6" s="116" t="s">
        <v>499</v>
      </c>
    </row>
    <row r="7" spans="1:10" ht="63.75" customHeight="1" x14ac:dyDescent="0.35">
      <c r="A7" s="133"/>
      <c r="B7" s="110"/>
      <c r="C7" s="153"/>
      <c r="D7" s="153"/>
      <c r="E7" s="46" t="s">
        <v>190</v>
      </c>
      <c r="F7" s="54" t="s">
        <v>497</v>
      </c>
      <c r="G7" s="54" t="s">
        <v>498</v>
      </c>
      <c r="H7" s="49">
        <v>1</v>
      </c>
      <c r="I7" s="151"/>
      <c r="J7" s="117"/>
    </row>
    <row r="8" spans="1:10" ht="77.5" x14ac:dyDescent="0.35">
      <c r="A8" s="133"/>
      <c r="B8" s="2" t="s">
        <v>191</v>
      </c>
      <c r="C8" s="48" t="s">
        <v>192</v>
      </c>
      <c r="D8" s="48" t="s">
        <v>446</v>
      </c>
      <c r="E8" s="46" t="s">
        <v>193</v>
      </c>
      <c r="F8" s="54" t="s">
        <v>497</v>
      </c>
      <c r="G8" s="54" t="s">
        <v>498</v>
      </c>
      <c r="H8" s="49">
        <v>1</v>
      </c>
      <c r="I8" s="47" t="s">
        <v>350</v>
      </c>
      <c r="J8" s="47" t="s">
        <v>500</v>
      </c>
    </row>
    <row r="9" spans="1:10" ht="62" x14ac:dyDescent="0.35">
      <c r="A9" s="133"/>
      <c r="B9" s="2" t="s">
        <v>194</v>
      </c>
      <c r="C9" s="48" t="s">
        <v>195</v>
      </c>
      <c r="D9" s="46" t="s">
        <v>196</v>
      </c>
      <c r="E9" s="46" t="s">
        <v>185</v>
      </c>
      <c r="F9" s="54" t="s">
        <v>497</v>
      </c>
      <c r="G9" s="54" t="s">
        <v>498</v>
      </c>
      <c r="H9" s="90">
        <v>0.5</v>
      </c>
      <c r="I9" s="47" t="s">
        <v>362</v>
      </c>
      <c r="J9" s="47" t="s">
        <v>363</v>
      </c>
    </row>
    <row r="10" spans="1:10" ht="139.5" x14ac:dyDescent="0.35">
      <c r="A10" s="133" t="s">
        <v>197</v>
      </c>
      <c r="B10" s="2" t="s">
        <v>198</v>
      </c>
      <c r="C10" s="48" t="s">
        <v>199</v>
      </c>
      <c r="D10" s="46" t="s">
        <v>200</v>
      </c>
      <c r="E10" s="46" t="s">
        <v>185</v>
      </c>
      <c r="F10" s="54" t="s">
        <v>497</v>
      </c>
      <c r="G10" s="54" t="s">
        <v>498</v>
      </c>
      <c r="H10" s="40">
        <v>1</v>
      </c>
      <c r="I10" s="53" t="s">
        <v>365</v>
      </c>
      <c r="J10" s="39" t="s">
        <v>364</v>
      </c>
    </row>
    <row r="11" spans="1:10" ht="108.5" x14ac:dyDescent="0.35">
      <c r="A11" s="133"/>
      <c r="B11" s="2" t="s">
        <v>201</v>
      </c>
      <c r="C11" s="48" t="s">
        <v>202</v>
      </c>
      <c r="D11" s="46" t="s">
        <v>203</v>
      </c>
      <c r="E11" s="46" t="s">
        <v>185</v>
      </c>
      <c r="F11" s="54" t="s">
        <v>497</v>
      </c>
      <c r="G11" s="54" t="s">
        <v>498</v>
      </c>
      <c r="H11" s="40">
        <v>1</v>
      </c>
      <c r="I11" s="39" t="s">
        <v>366</v>
      </c>
      <c r="J11" s="39" t="s">
        <v>366</v>
      </c>
    </row>
    <row r="12" spans="1:10" ht="77.5" x14ac:dyDescent="0.35">
      <c r="A12" s="25" t="s">
        <v>204</v>
      </c>
      <c r="B12" s="2" t="s">
        <v>205</v>
      </c>
      <c r="C12" s="48" t="s">
        <v>206</v>
      </c>
      <c r="D12" s="46" t="s">
        <v>207</v>
      </c>
      <c r="E12" s="46" t="s">
        <v>85</v>
      </c>
      <c r="F12" s="54" t="s">
        <v>497</v>
      </c>
      <c r="G12" s="54" t="s">
        <v>498</v>
      </c>
      <c r="H12" s="40">
        <v>0.66</v>
      </c>
      <c r="I12" s="38" t="s">
        <v>514</v>
      </c>
      <c r="J12" s="38" t="s">
        <v>515</v>
      </c>
    </row>
    <row r="13" spans="1:10" ht="139.5" x14ac:dyDescent="0.35">
      <c r="A13" s="25" t="s">
        <v>208</v>
      </c>
      <c r="B13" s="2" t="s">
        <v>209</v>
      </c>
      <c r="C13" s="48" t="s">
        <v>210</v>
      </c>
      <c r="D13" s="46" t="s">
        <v>211</v>
      </c>
      <c r="E13" s="46" t="s">
        <v>147</v>
      </c>
      <c r="F13" s="54" t="s">
        <v>497</v>
      </c>
      <c r="G13" s="54" t="s">
        <v>498</v>
      </c>
      <c r="H13" s="40">
        <v>1</v>
      </c>
      <c r="I13" s="39" t="s">
        <v>367</v>
      </c>
      <c r="J13" s="39" t="s">
        <v>447</v>
      </c>
    </row>
    <row r="14" spans="1:10" ht="124" x14ac:dyDescent="0.35">
      <c r="A14" s="25" t="s">
        <v>212</v>
      </c>
      <c r="B14" s="2" t="s">
        <v>213</v>
      </c>
      <c r="C14" s="41" t="s">
        <v>214</v>
      </c>
      <c r="D14" s="46" t="s">
        <v>215</v>
      </c>
      <c r="E14" s="46" t="s">
        <v>216</v>
      </c>
      <c r="F14" s="54" t="s">
        <v>497</v>
      </c>
      <c r="G14" s="54" t="s">
        <v>498</v>
      </c>
      <c r="H14" s="40">
        <v>1</v>
      </c>
      <c r="I14" s="38" t="s">
        <v>501</v>
      </c>
      <c r="J14" s="38" t="s">
        <v>354</v>
      </c>
    </row>
  </sheetData>
  <mergeCells count="11">
    <mergeCell ref="A10:A11"/>
    <mergeCell ref="B3:J3"/>
    <mergeCell ref="C2:J2"/>
    <mergeCell ref="A2:B2"/>
    <mergeCell ref="J6:J7"/>
    <mergeCell ref="I6:I7"/>
    <mergeCell ref="B4:C4"/>
    <mergeCell ref="A5:A9"/>
    <mergeCell ref="B6:B7"/>
    <mergeCell ref="C6:C7"/>
    <mergeCell ref="D6:D7"/>
  </mergeCells>
  <pageMargins left="0.7" right="0.7" top="0.75" bottom="0.75" header="0.3" footer="0.3"/>
  <pageSetup scale="54" fitToHeight="0"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4E5C-1513-9F45-B0D9-E8889A5B06A9}">
  <sheetPr>
    <tabColor theme="4" tint="0.59999389629810485"/>
  </sheetPr>
  <dimension ref="A2:K11"/>
  <sheetViews>
    <sheetView tabSelected="1" zoomScale="70" zoomScaleNormal="70" workbookViewId="0">
      <selection activeCell="I13" sqref="I13"/>
    </sheetView>
  </sheetViews>
  <sheetFormatPr baseColWidth="10" defaultRowHeight="15.5" x14ac:dyDescent="0.35"/>
  <cols>
    <col min="1" max="1" width="39" customWidth="1"/>
    <col min="2" max="2" width="5.08203125" customWidth="1"/>
    <col min="3" max="3" width="17.58203125" customWidth="1"/>
    <col min="6" max="6" width="13.58203125" customWidth="1"/>
    <col min="8" max="8" width="17" customWidth="1"/>
    <col min="9" max="9" width="15.08203125" style="91" customWidth="1"/>
    <col min="10" max="10" width="22.33203125" customWidth="1"/>
    <col min="11" max="11" width="59" customWidth="1"/>
  </cols>
  <sheetData>
    <row r="2" spans="1:11" ht="109" customHeight="1" x14ac:dyDescent="0.35">
      <c r="B2" s="154" t="s">
        <v>217</v>
      </c>
      <c r="C2" s="154"/>
      <c r="D2" s="154"/>
      <c r="E2" s="154"/>
      <c r="F2" s="154"/>
      <c r="G2" s="154"/>
      <c r="H2" s="154"/>
      <c r="I2" s="154"/>
      <c r="J2" s="154"/>
      <c r="K2" s="154"/>
    </row>
    <row r="3" spans="1:11" ht="26.15" customHeight="1" x14ac:dyDescent="0.35">
      <c r="A3" s="25" t="s">
        <v>180</v>
      </c>
      <c r="B3" s="148" t="s">
        <v>218</v>
      </c>
      <c r="C3" s="148"/>
      <c r="D3" s="148"/>
      <c r="E3" s="148"/>
      <c r="F3" s="148"/>
      <c r="G3" s="148"/>
      <c r="H3" s="148"/>
      <c r="I3" s="148"/>
      <c r="J3" s="148"/>
      <c r="K3" s="148"/>
    </row>
    <row r="4" spans="1:11" ht="39" x14ac:dyDescent="0.35">
      <c r="A4" s="23" t="s">
        <v>12</v>
      </c>
      <c r="B4" s="129" t="s">
        <v>0</v>
      </c>
      <c r="C4" s="129"/>
      <c r="D4" s="23" t="s">
        <v>13</v>
      </c>
      <c r="E4" s="23" t="s">
        <v>219</v>
      </c>
      <c r="F4" s="23" t="s">
        <v>14</v>
      </c>
      <c r="G4" s="23" t="s">
        <v>15</v>
      </c>
      <c r="H4" s="24" t="s">
        <v>16</v>
      </c>
      <c r="I4" s="30" t="s">
        <v>238</v>
      </c>
      <c r="J4" s="30" t="s">
        <v>1</v>
      </c>
      <c r="K4" s="30" t="s">
        <v>2</v>
      </c>
    </row>
    <row r="5" spans="1:11" ht="150" customHeight="1" x14ac:dyDescent="0.35">
      <c r="A5" s="129" t="s">
        <v>220</v>
      </c>
      <c r="B5" s="2" t="s">
        <v>221</v>
      </c>
      <c r="C5" s="34" t="s">
        <v>222</v>
      </c>
      <c r="D5" s="26" t="s">
        <v>223</v>
      </c>
      <c r="E5" s="26" t="s">
        <v>245</v>
      </c>
      <c r="F5" s="26" t="s">
        <v>224</v>
      </c>
      <c r="G5" s="32">
        <v>45292</v>
      </c>
      <c r="H5" s="33">
        <v>45656</v>
      </c>
      <c r="I5" s="40">
        <v>1</v>
      </c>
      <c r="J5" s="39" t="s">
        <v>502</v>
      </c>
      <c r="K5" s="11" t="s">
        <v>503</v>
      </c>
    </row>
    <row r="6" spans="1:11" ht="124" x14ac:dyDescent="0.35">
      <c r="A6" s="129"/>
      <c r="B6" s="2" t="s">
        <v>225</v>
      </c>
      <c r="C6" s="27" t="s">
        <v>243</v>
      </c>
      <c r="D6" s="26" t="s">
        <v>244</v>
      </c>
      <c r="E6" s="26" t="s">
        <v>242</v>
      </c>
      <c r="F6" s="26" t="s">
        <v>224</v>
      </c>
      <c r="G6" s="32">
        <v>45292</v>
      </c>
      <c r="H6" s="33">
        <v>45656</v>
      </c>
      <c r="I6" s="40">
        <v>0.4</v>
      </c>
      <c r="J6" s="41" t="s">
        <v>504</v>
      </c>
      <c r="K6" s="41" t="s">
        <v>368</v>
      </c>
    </row>
    <row r="7" spans="1:11" ht="156" customHeight="1" x14ac:dyDescent="0.35">
      <c r="A7" s="129"/>
      <c r="B7" s="2" t="s">
        <v>226</v>
      </c>
      <c r="C7" s="27" t="s">
        <v>227</v>
      </c>
      <c r="D7" s="26" t="s">
        <v>228</v>
      </c>
      <c r="E7" s="26" t="s">
        <v>241</v>
      </c>
      <c r="F7" s="26" t="s">
        <v>229</v>
      </c>
      <c r="G7" s="32">
        <v>45292</v>
      </c>
      <c r="H7" s="33">
        <v>45656</v>
      </c>
      <c r="I7" s="40">
        <v>1</v>
      </c>
      <c r="J7" s="41" t="s">
        <v>369</v>
      </c>
      <c r="K7" s="38" t="s">
        <v>370</v>
      </c>
    </row>
    <row r="8" spans="1:11" ht="109" customHeight="1" x14ac:dyDescent="0.35">
      <c r="A8" s="129"/>
      <c r="B8" s="2" t="s">
        <v>230</v>
      </c>
      <c r="C8" s="27" t="s">
        <v>231</v>
      </c>
      <c r="D8" s="26" t="s">
        <v>246</v>
      </c>
      <c r="E8" s="26" t="s">
        <v>247</v>
      </c>
      <c r="F8" s="26" t="s">
        <v>78</v>
      </c>
      <c r="G8" s="32">
        <v>45292</v>
      </c>
      <c r="H8" s="33">
        <v>45656</v>
      </c>
      <c r="I8" s="40">
        <v>0.66</v>
      </c>
      <c r="J8" s="41" t="s">
        <v>371</v>
      </c>
      <c r="K8" s="41" t="s">
        <v>506</v>
      </c>
    </row>
    <row r="9" spans="1:11" ht="151" customHeight="1" x14ac:dyDescent="0.35">
      <c r="A9" s="129"/>
      <c r="B9" s="2" t="s">
        <v>232</v>
      </c>
      <c r="C9" s="27" t="s">
        <v>233</v>
      </c>
      <c r="D9" s="26" t="s">
        <v>248</v>
      </c>
      <c r="E9" s="26" t="s">
        <v>249</v>
      </c>
      <c r="F9" s="26" t="s">
        <v>224</v>
      </c>
      <c r="G9" s="32">
        <v>45292</v>
      </c>
      <c r="H9" s="33">
        <v>45656</v>
      </c>
      <c r="I9" s="40">
        <v>0.6</v>
      </c>
      <c r="J9" s="41" t="s">
        <v>373</v>
      </c>
      <c r="K9" s="41" t="s">
        <v>372</v>
      </c>
    </row>
    <row r="10" spans="1:11" ht="77.5" x14ac:dyDescent="0.35">
      <c r="A10" s="129"/>
      <c r="B10" s="2" t="s">
        <v>234</v>
      </c>
      <c r="C10" s="27" t="s">
        <v>235</v>
      </c>
      <c r="D10" s="26" t="s">
        <v>251</v>
      </c>
      <c r="E10" s="26" t="s">
        <v>250</v>
      </c>
      <c r="F10" s="26" t="s">
        <v>224</v>
      </c>
      <c r="G10" s="32">
        <v>45292</v>
      </c>
      <c r="H10" s="33">
        <v>45656</v>
      </c>
      <c r="I10" s="40">
        <v>1</v>
      </c>
      <c r="J10" s="38" t="s">
        <v>505</v>
      </c>
      <c r="K10" s="41" t="s">
        <v>374</v>
      </c>
    </row>
    <row r="11" spans="1:11" ht="115" customHeight="1" x14ac:dyDescent="0.35">
      <c r="A11" s="129"/>
      <c r="B11" s="2" t="s">
        <v>236</v>
      </c>
      <c r="C11" s="27" t="s">
        <v>237</v>
      </c>
      <c r="D11" s="26" t="s">
        <v>252</v>
      </c>
      <c r="E11" s="26" t="s">
        <v>253</v>
      </c>
      <c r="F11" s="26" t="s">
        <v>224</v>
      </c>
      <c r="G11" s="32">
        <v>45292</v>
      </c>
      <c r="H11" s="33">
        <v>45656</v>
      </c>
      <c r="I11" s="40">
        <v>1</v>
      </c>
      <c r="J11" s="38" t="s">
        <v>505</v>
      </c>
      <c r="K11" s="41" t="s">
        <v>374</v>
      </c>
    </row>
  </sheetData>
  <mergeCells count="4">
    <mergeCell ref="B3:K3"/>
    <mergeCell ref="B2:K2"/>
    <mergeCell ref="B4:C4"/>
    <mergeCell ref="A5:A11"/>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CONSOLIDADO</vt:lpstr>
      <vt:lpstr>MATRIZ RIESGOS CORRUPCION</vt:lpstr>
      <vt:lpstr>COMP 1-GESTIÒN DEL RIESGO</vt:lpstr>
      <vt:lpstr>COMP 2-ANTI TRAMITES</vt:lpstr>
      <vt:lpstr>COMP 3 RENDICION DE CUENTAS</vt:lpstr>
      <vt:lpstr>COMP 4 ATENCION AL CIUDADANO</vt:lpstr>
      <vt:lpstr>COMP 5 TRANSPARENCIA -ACC INFOR</vt:lpstr>
      <vt:lpstr>COMP 6 INICIATIVAS ADC</vt:lpstr>
      <vt:lpstr>'COMP 1-GESTIÒN DEL RIESGO'!Títulos_a_imprimir</vt:lpstr>
      <vt:lpstr>'COMP 2-ANTI TRAMITES'!Títulos_a_imprimir</vt:lpstr>
      <vt:lpstr>'COMP 3 RENDICION DE CUENTAS'!Títulos_a_imprimir</vt:lpstr>
      <vt:lpstr>'MATRIZ RIESGOS CORRUPCION'!Títulos_a_imprimir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felix pretelt ayala</dc:creator>
  <cp:lastModifiedBy>C</cp:lastModifiedBy>
  <dcterms:created xsi:type="dcterms:W3CDTF">2022-05-09T19:01:44Z</dcterms:created>
  <dcterms:modified xsi:type="dcterms:W3CDTF">2024-09-10T16:18:21Z</dcterms:modified>
</cp:coreProperties>
</file>